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steeled\Documents\service areas RFP\"/>
    </mc:Choice>
  </mc:AlternateContent>
  <bookViews>
    <workbookView xWindow="0" yWindow="0" windowWidth="28800" windowHeight="11775"/>
  </bookViews>
  <sheets>
    <sheet name="Plan" sheetId="1" r:id="rId1"/>
    <sheet name="Directions" sheetId="2" r:id="rId2"/>
  </sheets>
  <definedNames>
    <definedName name="_xlnm.Print_Area" localSheetId="1">Directions!$A$1:$N$29</definedName>
    <definedName name="_xlnm.Print_Area" localSheetId="0">Plan!$A$1:$M$56</definedName>
    <definedName name="Z_8F197972_A621_46EE_A40E_F50F5A7D92FC_.wvu.PrintArea" localSheetId="1" hidden="1">Directions!$A$1:$N$29</definedName>
    <definedName name="Z_8F197972_A621_46EE_A40E_F50F5A7D92FC_.wvu.PrintArea" localSheetId="0" hidden="1">Plan!$A$1:$M$56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AA44" i="1" l="1"/>
  <c r="AA43" i="1"/>
  <c r="AA42" i="1"/>
  <c r="AA41" i="1"/>
  <c r="AA40" i="1"/>
  <c r="AA39" i="1"/>
  <c r="AA38" i="1"/>
  <c r="AA37" i="1"/>
  <c r="AA36" i="1"/>
  <c r="AA35" i="1"/>
  <c r="Z26" i="1"/>
  <c r="AA26" i="1" s="1"/>
  <c r="Z25" i="1"/>
  <c r="AA25" i="1" s="1"/>
  <c r="Z24" i="1"/>
  <c r="AA24" i="1" s="1"/>
  <c r="Z23" i="1"/>
  <c r="AA23" i="1" s="1"/>
  <c r="Z22" i="1"/>
  <c r="AA22" i="1" s="1"/>
  <c r="Z21" i="1"/>
  <c r="AA21" i="1" s="1"/>
  <c r="Z20" i="1"/>
  <c r="AA20" i="1" s="1"/>
  <c r="Z19" i="1"/>
  <c r="AA19" i="1" s="1"/>
  <c r="Z18" i="1"/>
  <c r="AA18" i="1" s="1"/>
  <c r="Z17" i="1"/>
  <c r="AA17" i="1" s="1"/>
  <c r="Z16" i="1"/>
  <c r="AA16" i="1" s="1"/>
  <c r="Z15" i="1"/>
  <c r="AA15" i="1" s="1"/>
  <c r="Z14" i="1"/>
  <c r="AA14" i="1" s="1"/>
  <c r="Z13" i="1"/>
  <c r="AA13" i="1" s="1"/>
  <c r="Z12" i="1"/>
  <c r="AA12" i="1" s="1"/>
  <c r="Z44" i="1"/>
  <c r="Z43" i="1"/>
  <c r="Z42" i="1"/>
  <c r="Z41" i="1"/>
  <c r="Z40" i="1"/>
  <c r="Z39" i="1"/>
  <c r="Z38" i="1"/>
  <c r="Z37" i="1"/>
  <c r="Z36" i="1"/>
  <c r="Z35" i="1"/>
  <c r="Z34" i="1"/>
  <c r="AA34" i="1" s="1"/>
  <c r="K46" i="1" l="1"/>
  <c r="I46" i="1"/>
  <c r="G46" i="1"/>
  <c r="D46" i="1"/>
  <c r="L44" i="1"/>
  <c r="M44" i="1" s="1"/>
  <c r="V44" i="1" s="1"/>
  <c r="V43" i="1"/>
  <c r="M43" i="1"/>
  <c r="L43" i="1"/>
  <c r="L42" i="1"/>
  <c r="M42" i="1" s="1"/>
  <c r="V42" i="1" s="1"/>
  <c r="M41" i="1"/>
  <c r="V41" i="1" s="1"/>
  <c r="L41" i="1"/>
  <c r="E40" i="1"/>
  <c r="L40" i="1"/>
  <c r="M40" i="1" s="1"/>
  <c r="V40" i="1" s="1"/>
  <c r="L39" i="1"/>
  <c r="M39" i="1" s="1"/>
  <c r="V39" i="1" s="1"/>
  <c r="L38" i="1"/>
  <c r="M38" i="1" s="1"/>
  <c r="V38" i="1" s="1"/>
  <c r="L37" i="1"/>
  <c r="M37" i="1" s="1"/>
  <c r="V37" i="1" s="1"/>
  <c r="L36" i="1"/>
  <c r="M36" i="1" s="1"/>
  <c r="V36" i="1" s="1"/>
  <c r="L35" i="1"/>
  <c r="M35" i="1" s="1"/>
  <c r="V35" i="1" s="1"/>
  <c r="L34" i="1"/>
  <c r="K28" i="1"/>
  <c r="I28" i="1"/>
  <c r="G28" i="1"/>
  <c r="D28" i="1"/>
  <c r="L26" i="1"/>
  <c r="M26" i="1" s="1"/>
  <c r="V26" i="1" s="1"/>
  <c r="L25" i="1"/>
  <c r="M25" i="1" s="1"/>
  <c r="V25" i="1" s="1"/>
  <c r="L24" i="1"/>
  <c r="M24" i="1" s="1"/>
  <c r="V24" i="1" s="1"/>
  <c r="L23" i="1"/>
  <c r="M23" i="1" s="1"/>
  <c r="V23" i="1" s="1"/>
  <c r="V22" i="1"/>
  <c r="L22" i="1"/>
  <c r="M22" i="1" s="1"/>
  <c r="L21" i="1"/>
  <c r="M21" i="1" s="1"/>
  <c r="V21" i="1" s="1"/>
  <c r="E20" i="1"/>
  <c r="L20" i="1"/>
  <c r="M20" i="1" s="1"/>
  <c r="V20" i="1" s="1"/>
  <c r="V19" i="1"/>
  <c r="L19" i="1"/>
  <c r="M19" i="1" s="1"/>
  <c r="L18" i="1"/>
  <c r="M18" i="1" s="1"/>
  <c r="V18" i="1" s="1"/>
  <c r="L17" i="1"/>
  <c r="M17" i="1" s="1"/>
  <c r="V17" i="1" s="1"/>
  <c r="E16" i="1"/>
  <c r="L16" i="1"/>
  <c r="M16" i="1" s="1"/>
  <c r="V16" i="1" s="1"/>
  <c r="L15" i="1"/>
  <c r="M15" i="1" s="1"/>
  <c r="V15" i="1" s="1"/>
  <c r="L14" i="1"/>
  <c r="M14" i="1" s="1"/>
  <c r="V14" i="1" s="1"/>
  <c r="L13" i="1"/>
  <c r="M13" i="1" s="1"/>
  <c r="V13" i="1" s="1"/>
  <c r="E12" i="1"/>
  <c r="L12" i="1"/>
  <c r="M12" i="1" s="1"/>
  <c r="V12" i="1" s="1"/>
  <c r="Z11" i="1"/>
  <c r="L11" i="1"/>
  <c r="M11" i="1" s="1"/>
  <c r="V11" i="1" s="1"/>
  <c r="AA11" i="1" l="1"/>
  <c r="E11" i="1" s="1"/>
  <c r="D49" i="1"/>
  <c r="K49" i="1"/>
  <c r="G49" i="1"/>
  <c r="L28" i="1"/>
  <c r="E24" i="1"/>
  <c r="E26" i="1"/>
  <c r="E15" i="1"/>
  <c r="E17" i="1"/>
  <c r="E13" i="1"/>
  <c r="E18" i="1"/>
  <c r="E22" i="1"/>
  <c r="E25" i="1"/>
  <c r="E19" i="1"/>
  <c r="E23" i="1"/>
  <c r="E37" i="1"/>
  <c r="E34" i="1"/>
  <c r="E42" i="1"/>
  <c r="E39" i="1"/>
  <c r="E36" i="1"/>
  <c r="E44" i="1"/>
  <c r="E41" i="1"/>
  <c r="E21" i="1"/>
  <c r="E38" i="1"/>
  <c r="L46" i="1"/>
  <c r="E35" i="1"/>
  <c r="E43" i="1"/>
  <c r="M28" i="1"/>
  <c r="M34" i="1"/>
  <c r="I49" i="1"/>
  <c r="X49" i="1" l="1"/>
  <c r="L49" i="1"/>
  <c r="E46" i="1"/>
  <c r="E28" i="1"/>
  <c r="M46" i="1"/>
  <c r="M49" i="1" s="1"/>
  <c r="V34" i="1"/>
  <c r="E49" i="1" l="1"/>
</calcChain>
</file>

<file path=xl/sharedStrings.xml><?xml version="1.0" encoding="utf-8"?>
<sst xmlns="http://schemas.openxmlformats.org/spreadsheetml/2006/main" count="120" uniqueCount="84">
  <si>
    <t>CAPITAL INVESTMENT AND RENEWAL &amp; REPLACEMENT PLAN</t>
  </si>
  <si>
    <t>NEW YORK STATE THRUWAY AUTHORITY</t>
  </si>
  <si>
    <t>Not Printed, used to calculate the Minimum 1% a Yr Renewal and Replacement Plan.</t>
  </si>
  <si>
    <t xml:space="preserve">Proposed Annual Reinvestment </t>
  </si>
  <si>
    <t>Projected</t>
  </si>
  <si>
    <t>Capital</t>
  </si>
  <si>
    <t>Minimum 1% a Yr</t>
  </si>
  <si>
    <t>Renewal &amp;</t>
  </si>
  <si>
    <t>Subtotal</t>
  </si>
  <si>
    <t>TOTAL CAPITAL AND</t>
  </si>
  <si>
    <t>Percent</t>
  </si>
  <si>
    <t>Lease</t>
  </si>
  <si>
    <t>Time</t>
  </si>
  <si>
    <t>Opening</t>
  </si>
  <si>
    <t>Investment</t>
  </si>
  <si>
    <t>Replacement</t>
  </si>
  <si>
    <t>Proposed</t>
  </si>
  <si>
    <t>RENEWAL &amp; REPLACEMENT</t>
  </si>
  <si>
    <t>of Capital</t>
  </si>
  <si>
    <t>Termination</t>
  </si>
  <si>
    <t>Opened</t>
  </si>
  <si>
    <t>Date</t>
  </si>
  <si>
    <t>Cost</t>
  </si>
  <si>
    <t>(10 years)*</t>
  </si>
  <si>
    <t>(10 years)**</t>
  </si>
  <si>
    <t>(Bal of contract term)***</t>
  </si>
  <si>
    <t>INVESTMENT PLAN</t>
  </si>
  <si>
    <t>Reinvested</t>
  </si>
  <si>
    <t>Service Area</t>
  </si>
  <si>
    <t>GROUP 1</t>
  </si>
  <si>
    <t xml:space="preserve">  Ardsley</t>
  </si>
  <si>
    <t xml:space="preserve">  Sloatsburg</t>
  </si>
  <si>
    <t xml:space="preserve">  Plattekill</t>
  </si>
  <si>
    <t xml:space="preserve">  Ulster</t>
  </si>
  <si>
    <t xml:space="preserve">  New Baltimore</t>
  </si>
  <si>
    <t xml:space="preserve">  Pattersonville</t>
  </si>
  <si>
    <t xml:space="preserve">  Indian Castle</t>
  </si>
  <si>
    <t xml:space="preserve">  Iroquois</t>
  </si>
  <si>
    <t xml:space="preserve">  Oneida</t>
  </si>
  <si>
    <t xml:space="preserve">  Chittenango</t>
  </si>
  <si>
    <t xml:space="preserve">  Junius Ponds</t>
  </si>
  <si>
    <t xml:space="preserve">  Clifton Springs</t>
  </si>
  <si>
    <t xml:space="preserve">  Seneca</t>
  </si>
  <si>
    <t xml:space="preserve">  Scottsville</t>
  </si>
  <si>
    <t xml:space="preserve">  Pembroke</t>
  </si>
  <si>
    <t xml:space="preserve">  Clarence</t>
  </si>
  <si>
    <t>SUB TOTAL</t>
  </si>
  <si>
    <t>Available 1/1/2023</t>
  </si>
  <si>
    <t>GROUP 2</t>
  </si>
  <si>
    <t xml:space="preserve">  Ramapo</t>
  </si>
  <si>
    <t xml:space="preserve">  Modena</t>
  </si>
  <si>
    <t xml:space="preserve">  Malden</t>
  </si>
  <si>
    <t xml:space="preserve">  Guilderland</t>
  </si>
  <si>
    <t xml:space="preserve">  Mohawk</t>
  </si>
  <si>
    <t xml:space="preserve">  Schuyler</t>
  </si>
  <si>
    <t xml:space="preserve">  DeWitt</t>
  </si>
  <si>
    <t xml:space="preserve">  Warners</t>
  </si>
  <si>
    <t xml:space="preserve">  Port Byron</t>
  </si>
  <si>
    <t xml:space="preserve">  Ontario</t>
  </si>
  <si>
    <t xml:space="preserve">  Angola</t>
  </si>
  <si>
    <t>Minimum</t>
  </si>
  <si>
    <t>GRAND TOTAL</t>
  </si>
  <si>
    <t xml:space="preserve"> *      During 10 year period following the opening date of re-developed Service Area.</t>
  </si>
  <si>
    <t xml:space="preserve"> **    During next 10 year period,  after initial 10 years after the opening date of re-developed Service Area.</t>
  </si>
  <si>
    <t xml:space="preserve"> ***  Balance of contract term.</t>
  </si>
  <si>
    <t>Directions to Complete Capital Investment and the Renewal and Replacement Plan</t>
  </si>
  <si>
    <t>Refer to Section 2.3 for Further details.</t>
  </si>
  <si>
    <t>In Column B, input the projected opening date for each location.</t>
  </si>
  <si>
    <t>In Column D, input the projected Capital Investment to redevelope the Service Area to the proposed prototype.</t>
  </si>
  <si>
    <t>In Column G, input the projected reinvestment for the first 10 years after opening date.</t>
  </si>
  <si>
    <t>In Column I, input the projected reinvestment for the next 10 years after opening date.</t>
  </si>
  <si>
    <t>The minimum investment will calculate automatically based on 1%  of the Capital Investment</t>
  </si>
  <si>
    <t xml:space="preserve">  that is set aside each year through the life of the project from when the Redeveloped Service</t>
  </si>
  <si>
    <t xml:space="preserve">  Area opens.  The proposer can develop reinvestment plans above the minimum.</t>
  </si>
  <si>
    <t xml:space="preserve">   If the required minimum has not been spent at the end of the Lease, these funds will be</t>
  </si>
  <si>
    <t xml:space="preserve">   turned over to the Thruway Authority.</t>
  </si>
  <si>
    <t>Requiring a minimum of 1% of ACTUAL capital investment to be set aside each year (as a contingency) that rolls over and is available to be reinvested over the term of the agreement.    If the ACTUAL Capital Investment is less, the amount proposed as a minimum will still apply.</t>
  </si>
  <si>
    <t>Proposer Name:</t>
  </si>
  <si>
    <t xml:space="preserve">            Authorized Company Signature                                Date</t>
  </si>
  <si>
    <t>In Column B Row 5 Enter Proposer Name.</t>
  </si>
  <si>
    <t>Available 7/1/2020</t>
  </si>
  <si>
    <t>Group 1 locations will be available for Redevelopment as of 7/1/2020 and Group 2 will be available 1/1/2023.</t>
  </si>
  <si>
    <t>In Column K, input the projected reinvestment for the balance of the term of the contract of 6/30/2053.</t>
  </si>
  <si>
    <t>Renewal &amp; Replacement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</si>
</sst>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0.0%"/>
    <numFmt numFmtId="165" formatCode="0_)"/>
    <numFmt numFmtId="166" formatCode="m/d/yy;@"/>
    <numFmt numFmtId="167" formatCode="0.0"/>
    <numFmt numFmtId="168" formatCode="0.00_)"/>
    <numFmt numFmtId="169" formatCode="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u/>
      <sz val="12"/>
      <name val="Arial"/>
      <family val="2"/>
    </font>
    <font>
      <sz val="12"/>
      <name val="Arial"/>
      <family val="2"/>
    </font>
    <font>
      <sz val="12"/>
      <color indexed="12"/>
      <name val="Helv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5">
    <xf numFmtId="0" fontId="0" fillId="0" borderId="0" xfId="0"/>
    <xf numFmtId="10" fontId="4" fillId="2" borderId="7" xfId="2" applyNumberFormat="1" applyFont="1" applyFill="1" applyBorder="1" applyAlignment="1" applyProtection="1">
      <alignment horizontal="center"/>
    </xf>
    <xf numFmtId="42" fontId="11" fillId="0" borderId="11" xfId="0" applyNumberFormat="1" applyFont="1" applyFill="1" applyBorder="1" applyProtection="1">
      <protection locked="0"/>
    </xf>
    <xf numFmtId="42" fontId="11" fillId="0" borderId="0" xfId="0" applyNumberFormat="1" applyFont="1" applyFill="1" applyBorder="1" applyProtection="1">
      <protection locked="0"/>
    </xf>
    <xf numFmtId="37" fontId="3" fillId="0" borderId="0" xfId="0" applyNumberFormat="1" applyFont="1" applyBorder="1" applyProtection="1"/>
    <xf numFmtId="41" fontId="11" fillId="0" borderId="11" xfId="0" applyNumberFormat="1" applyFont="1" applyFill="1" applyBorder="1" applyProtection="1">
      <protection locked="0"/>
    </xf>
    <xf numFmtId="37" fontId="11" fillId="0" borderId="0" xfId="1" applyNumberFormat="1" applyFont="1" applyFill="1" applyBorder="1" applyProtection="1">
      <protection locked="0"/>
    </xf>
    <xf numFmtId="37" fontId="11" fillId="0" borderId="11" xfId="1" applyNumberFormat="1" applyFont="1" applyFill="1" applyBorder="1" applyProtection="1">
      <protection locked="0"/>
    </xf>
    <xf numFmtId="168" fontId="12" fillId="0" borderId="16" xfId="0" applyNumberFormat="1" applyFont="1" applyBorder="1" applyProtection="1">
      <protection locked="0"/>
    </xf>
    <xf numFmtId="37" fontId="12" fillId="0" borderId="0" xfId="0" applyNumberFormat="1" applyFont="1" applyBorder="1" applyProtection="1">
      <protection locked="0"/>
    </xf>
    <xf numFmtId="37" fontId="12" fillId="0" borderId="11" xfId="0" applyNumberFormat="1" applyFont="1" applyBorder="1" applyProtection="1">
      <protection locked="0"/>
    </xf>
    <xf numFmtId="168" fontId="12" fillId="0" borderId="0" xfId="0" applyNumberFormat="1" applyFont="1" applyBorder="1" applyProtection="1">
      <protection locked="0"/>
    </xf>
    <xf numFmtId="41" fontId="11" fillId="0" borderId="12" xfId="0" applyNumberFormat="1" applyFont="1" applyBorder="1" applyAlignment="1" applyProtection="1">
      <alignment horizontal="center"/>
      <protection locked="0"/>
    </xf>
    <xf numFmtId="37" fontId="3" fillId="0" borderId="0" xfId="0" applyNumberFormat="1" applyFont="1" applyBorder="1" applyAlignment="1" applyProtection="1">
      <alignment horizontal="left"/>
    </xf>
    <xf numFmtId="0" fontId="2" fillId="0" borderId="0" xfId="0" applyFont="1"/>
    <xf numFmtId="0" fontId="3" fillId="0" borderId="1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Continuous"/>
      <protection locked="0"/>
    </xf>
    <xf numFmtId="0" fontId="4" fillId="0" borderId="0" xfId="0" applyFont="1" applyBorder="1" applyAlignment="1" applyProtection="1">
      <alignment horizontal="right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Continuous"/>
      <protection locked="0"/>
    </xf>
    <xf numFmtId="14" fontId="5" fillId="0" borderId="11" xfId="0" applyNumberFormat="1" applyFont="1" applyBorder="1" applyAlignment="1" applyProtection="1">
      <alignment horizontal="center"/>
      <protection locked="0"/>
    </xf>
    <xf numFmtId="14" fontId="5" fillId="0" borderId="0" xfId="0" applyNumberFormat="1" applyFont="1" applyBorder="1" applyAlignment="1" applyProtection="1">
      <alignment horizontal="center"/>
      <protection locked="0"/>
    </xf>
    <xf numFmtId="0" fontId="5" fillId="0" borderId="12" xfId="0" applyFont="1" applyBorder="1" applyAlignment="1" applyProtection="1">
      <alignment horizontal="centerContinuous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13" xfId="0" applyFont="1" applyBorder="1" applyAlignment="1" applyProtection="1">
      <alignment horizontal="center"/>
      <protection locked="0"/>
    </xf>
    <xf numFmtId="14" fontId="7" fillId="3" borderId="14" xfId="0" applyNumberFormat="1" applyFont="1" applyFill="1" applyBorder="1" applyAlignment="1" applyProtection="1">
      <alignment horizontal="center"/>
      <protection locked="0"/>
    </xf>
    <xf numFmtId="0" fontId="5" fillId="0" borderId="11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5" fillId="0" borderId="12" xfId="0" applyFont="1" applyBorder="1" applyAlignment="1" applyProtection="1">
      <alignment horizontal="center"/>
      <protection locked="0"/>
    </xf>
    <xf numFmtId="0" fontId="8" fillId="3" borderId="10" xfId="0" applyFont="1" applyFill="1" applyBorder="1" applyAlignment="1" applyProtection="1">
      <alignment horizont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Continuous"/>
      <protection locked="0"/>
    </xf>
    <xf numFmtId="0" fontId="5" fillId="0" borderId="16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17" xfId="0" applyFont="1" applyBorder="1" applyAlignment="1" applyProtection="1">
      <alignment horizontal="centerContinuous"/>
      <protection locked="0"/>
    </xf>
    <xf numFmtId="0" fontId="9" fillId="0" borderId="16" xfId="0" applyFont="1" applyBorder="1" applyAlignment="1" applyProtection="1">
      <alignment horizontal="center"/>
      <protection locked="0"/>
    </xf>
    <xf numFmtId="0" fontId="9" fillId="0" borderId="17" xfId="0" applyFont="1" applyBorder="1" applyAlignment="1" applyProtection="1">
      <alignment horizontal="center"/>
      <protection locked="0"/>
    </xf>
    <xf numFmtId="0" fontId="7" fillId="3" borderId="15" xfId="0" applyFont="1" applyFill="1" applyBorder="1" applyAlignment="1" applyProtection="1">
      <alignment horizont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Continuous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11" fillId="0" borderId="12" xfId="0" applyFont="1" applyBorder="1" applyAlignment="1" applyProtection="1">
      <alignment horizontal="centerContinuous"/>
      <protection locked="0"/>
    </xf>
    <xf numFmtId="0" fontId="3" fillId="0" borderId="11" xfId="0" applyFont="1" applyBorder="1" applyProtection="1">
      <protection locked="0"/>
    </xf>
    <xf numFmtId="0" fontId="3" fillId="0" borderId="12" xfId="0" applyFont="1" applyBorder="1" applyProtection="1">
      <protection locked="0"/>
    </xf>
    <xf numFmtId="0" fontId="3" fillId="3" borderId="10" xfId="0" applyFont="1" applyFill="1" applyBorder="1" applyProtection="1">
      <protection locked="0"/>
    </xf>
    <xf numFmtId="165" fontId="11" fillId="0" borderId="5" xfId="0" applyNumberFormat="1" applyFont="1" applyBorder="1" applyAlignment="1" applyProtection="1">
      <alignment horizontal="left"/>
      <protection locked="0"/>
    </xf>
    <xf numFmtId="166" fontId="11" fillId="3" borderId="10" xfId="0" quotePrefix="1" applyNumberFormat="1" applyFont="1" applyFill="1" applyBorder="1" applyAlignment="1" applyProtection="1">
      <alignment horizontal="center"/>
      <protection locked="0"/>
    </xf>
    <xf numFmtId="0" fontId="11" fillId="0" borderId="0" xfId="0" applyFont="1" applyBorder="1" applyProtection="1">
      <protection locked="0"/>
    </xf>
    <xf numFmtId="0" fontId="11" fillId="0" borderId="12" xfId="0" quotePrefix="1" applyFont="1" applyBorder="1" applyAlignment="1" applyProtection="1">
      <alignment horizontal="center"/>
      <protection locked="0"/>
    </xf>
    <xf numFmtId="37" fontId="11" fillId="0" borderId="0" xfId="0" applyNumberFormat="1" applyFont="1" applyBorder="1" applyAlignment="1" applyProtection="1">
      <alignment horizontal="center"/>
      <protection locked="0"/>
    </xf>
    <xf numFmtId="37" fontId="3" fillId="0" borderId="0" xfId="0" applyNumberFormat="1" applyFont="1" applyBorder="1" applyProtection="1">
      <protection locked="0"/>
    </xf>
    <xf numFmtId="0" fontId="11" fillId="0" borderId="12" xfId="0" applyFont="1" applyBorder="1" applyProtection="1">
      <protection locked="0"/>
    </xf>
    <xf numFmtId="37" fontId="11" fillId="0" borderId="0" xfId="1" applyNumberFormat="1" applyFont="1" applyBorder="1" applyAlignment="1" applyProtection="1">
      <alignment horizontal="center"/>
      <protection locked="0"/>
    </xf>
    <xf numFmtId="49" fontId="11" fillId="0" borderId="0" xfId="0" applyNumberFormat="1" applyFont="1" applyFill="1" applyBorder="1" applyAlignment="1" applyProtection="1">
      <alignment horizontal="center"/>
      <protection locked="0"/>
    </xf>
    <xf numFmtId="0" fontId="11" fillId="0" borderId="5" xfId="0" applyFont="1" applyBorder="1" applyProtection="1">
      <protection locked="0"/>
    </xf>
    <xf numFmtId="0" fontId="11" fillId="0" borderId="10" xfId="0" applyFont="1" applyBorder="1" applyAlignment="1" applyProtection="1">
      <alignment horizontal="center"/>
      <protection locked="0"/>
    </xf>
    <xf numFmtId="0" fontId="11" fillId="0" borderId="18" xfId="0" applyFont="1" applyBorder="1" applyProtection="1">
      <protection locked="0"/>
    </xf>
    <xf numFmtId="3" fontId="11" fillId="0" borderId="11" xfId="0" applyNumberFormat="1" applyFont="1" applyBorder="1" applyProtection="1">
      <protection locked="0"/>
    </xf>
    <xf numFmtId="37" fontId="11" fillId="0" borderId="12" xfId="0" applyNumberFormat="1" applyFont="1" applyBorder="1" applyProtection="1">
      <protection locked="0"/>
    </xf>
    <xf numFmtId="37" fontId="11" fillId="0" borderId="0" xfId="0" applyNumberFormat="1" applyFont="1" applyBorder="1" applyProtection="1"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11" fillId="0" borderId="20" xfId="0" applyNumberFormat="1" applyFont="1" applyBorder="1" applyAlignment="1" applyProtection="1">
      <alignment horizontal="left"/>
      <protection locked="0"/>
    </xf>
    <xf numFmtId="37" fontId="11" fillId="0" borderId="21" xfId="0" applyNumberFormat="1" applyFont="1" applyBorder="1" applyAlignment="1" applyProtection="1">
      <alignment horizontal="center"/>
      <protection locked="0"/>
    </xf>
    <xf numFmtId="42" fontId="4" fillId="0" borderId="23" xfId="0" applyNumberFormat="1" applyFont="1" applyBorder="1" applyAlignment="1" applyProtection="1">
      <alignment horizontal="center"/>
      <protection locked="0"/>
    </xf>
    <xf numFmtId="42" fontId="4" fillId="0" borderId="21" xfId="0" applyNumberFormat="1" applyFont="1" applyBorder="1" applyProtection="1">
      <protection locked="0"/>
    </xf>
    <xf numFmtId="37" fontId="4" fillId="0" borderId="21" xfId="0" applyNumberFormat="1" applyFont="1" applyBorder="1" applyAlignment="1" applyProtection="1">
      <alignment horizontal="center"/>
      <protection locked="0"/>
    </xf>
    <xf numFmtId="0" fontId="11" fillId="0" borderId="10" xfId="0" applyFont="1" applyBorder="1" applyProtection="1">
      <protection locked="0"/>
    </xf>
    <xf numFmtId="42" fontId="11" fillId="0" borderId="11" xfId="0" applyNumberFormat="1" applyFont="1" applyBorder="1" applyProtection="1">
      <protection locked="0"/>
    </xf>
    <xf numFmtId="42" fontId="11" fillId="0" borderId="0" xfId="0" applyNumberFormat="1" applyFont="1" applyBorder="1" applyProtection="1">
      <protection locked="0"/>
    </xf>
    <xf numFmtId="42" fontId="11" fillId="0" borderId="12" xfId="0" applyNumberFormat="1" applyFont="1" applyBorder="1" applyProtection="1">
      <protection locked="0"/>
    </xf>
    <xf numFmtId="5" fontId="11" fillId="0" borderId="0" xfId="0" applyNumberFormat="1" applyFont="1" applyBorder="1" applyProtection="1"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Continuous"/>
      <protection locked="0"/>
    </xf>
    <xf numFmtId="14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centerContinuous"/>
      <protection locked="0"/>
    </xf>
    <xf numFmtId="0" fontId="6" fillId="0" borderId="24" xfId="0" applyFont="1" applyBorder="1" applyAlignment="1" applyProtection="1">
      <alignment horizontal="center"/>
      <protection locked="0"/>
    </xf>
    <xf numFmtId="0" fontId="11" fillId="0" borderId="1" xfId="0" applyFont="1" applyBorder="1" applyAlignment="1" applyProtection="1">
      <alignment horizontal="centerContinuous"/>
      <protection locked="0"/>
    </xf>
    <xf numFmtId="165" fontId="11" fillId="0" borderId="5" xfId="0" applyNumberFormat="1" applyFont="1" applyFill="1" applyBorder="1" applyAlignment="1" applyProtection="1">
      <alignment horizontal="left"/>
      <protection locked="0"/>
    </xf>
    <xf numFmtId="49" fontId="11" fillId="0" borderId="0" xfId="0" applyNumberFormat="1" applyFont="1" applyBorder="1" applyAlignment="1" applyProtection="1">
      <alignment horizontal="center"/>
      <protection locked="0"/>
    </xf>
    <xf numFmtId="37" fontId="11" fillId="0" borderId="16" xfId="0" applyNumberFormat="1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3" fillId="0" borderId="15" xfId="0" applyFont="1" applyBorder="1" applyProtection="1">
      <protection locked="0"/>
    </xf>
    <xf numFmtId="0" fontId="3" fillId="0" borderId="16" xfId="0" applyFont="1" applyBorder="1" applyProtection="1">
      <protection locked="0"/>
    </xf>
    <xf numFmtId="0" fontId="3" fillId="0" borderId="17" xfId="0" applyFont="1" applyBorder="1" applyProtection="1">
      <protection locked="0"/>
    </xf>
    <xf numFmtId="9" fontId="3" fillId="0" borderId="1" xfId="0" applyNumberFormat="1" applyFont="1" applyBorder="1" applyProtection="1">
      <protection locked="0"/>
    </xf>
    <xf numFmtId="0" fontId="3" fillId="0" borderId="2" xfId="0" applyFont="1" applyBorder="1" applyProtection="1">
      <protection locked="0"/>
    </xf>
    <xf numFmtId="0" fontId="3" fillId="0" borderId="14" xfId="0" applyFont="1" applyBorder="1" applyProtection="1">
      <protection locked="0"/>
    </xf>
    <xf numFmtId="0" fontId="3" fillId="0" borderId="3" xfId="0" applyFont="1" applyBorder="1" applyProtection="1">
      <protection locked="0"/>
    </xf>
    <xf numFmtId="0" fontId="3" fillId="0" borderId="24" xfId="0" applyFont="1" applyBorder="1" applyProtection="1">
      <protection locked="0"/>
    </xf>
    <xf numFmtId="0" fontId="3" fillId="0" borderId="29" xfId="0" applyFont="1" applyBorder="1" applyProtection="1">
      <protection locked="0"/>
    </xf>
    <xf numFmtId="9" fontId="3" fillId="0" borderId="3" xfId="0" applyNumberFormat="1" applyFont="1" applyBorder="1" applyProtection="1">
      <protection locked="0"/>
    </xf>
    <xf numFmtId="165" fontId="4" fillId="0" borderId="8" xfId="0" applyNumberFormat="1" applyFont="1" applyBorder="1" applyAlignment="1" applyProtection="1">
      <alignment horizontal="left"/>
      <protection locked="0"/>
    </xf>
    <xf numFmtId="165" fontId="11" fillId="0" borderId="15" xfId="0" applyNumberFormat="1" applyFont="1" applyBorder="1" applyAlignment="1" applyProtection="1">
      <alignment horizontal="left"/>
      <protection locked="0"/>
    </xf>
    <xf numFmtId="168" fontId="3" fillId="0" borderId="0" xfId="0" applyNumberFormat="1" applyFont="1" applyBorder="1" applyProtection="1">
      <protection locked="0"/>
    </xf>
    <xf numFmtId="0" fontId="3" fillId="0" borderId="5" xfId="0" applyFont="1" applyBorder="1" applyProtection="1">
      <protection locked="0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center"/>
    </xf>
    <xf numFmtId="164" fontId="12" fillId="0" borderId="0" xfId="2" applyNumberFormat="1" applyFont="1" applyBorder="1" applyProtection="1"/>
    <xf numFmtId="14" fontId="3" fillId="0" borderId="0" xfId="0" applyNumberFormat="1" applyFont="1" applyBorder="1" applyProtection="1"/>
    <xf numFmtId="165" fontId="3" fillId="0" borderId="0" xfId="0" applyNumberFormat="1" applyFont="1" applyBorder="1" applyProtection="1"/>
    <xf numFmtId="167" fontId="3" fillId="0" borderId="0" xfId="0" applyNumberFormat="1" applyFont="1" applyBorder="1" applyProtection="1"/>
    <xf numFmtId="2" fontId="3" fillId="0" borderId="0" xfId="0" applyNumberFormat="1" applyFont="1" applyBorder="1" applyProtection="1"/>
    <xf numFmtId="37" fontId="12" fillId="0" borderId="0" xfId="0" applyNumberFormat="1" applyFont="1" applyBorder="1" applyProtection="1"/>
    <xf numFmtId="0" fontId="3" fillId="0" borderId="6" xfId="0" applyFont="1" applyFill="1" applyBorder="1" applyProtection="1">
      <protection locked="0"/>
    </xf>
    <xf numFmtId="37" fontId="11" fillId="0" borderId="1" xfId="0" applyNumberFormat="1" applyFont="1" applyBorder="1" applyAlignment="1" applyProtection="1">
      <alignment horizontal="center"/>
      <protection locked="0"/>
    </xf>
    <xf numFmtId="42" fontId="4" fillId="0" borderId="1" xfId="0" applyNumberFormat="1" applyFont="1" applyBorder="1" applyProtection="1">
      <protection locked="0"/>
    </xf>
    <xf numFmtId="42" fontId="4" fillId="0" borderId="17" xfId="0" applyNumberFormat="1" applyFont="1" applyBorder="1" applyAlignment="1" applyProtection="1">
      <alignment horizontal="center"/>
      <protection locked="0"/>
    </xf>
    <xf numFmtId="37" fontId="4" fillId="0" borderId="1" xfId="0" applyNumberFormat="1" applyFont="1" applyBorder="1" applyAlignment="1" applyProtection="1">
      <alignment horizontal="center"/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4" fillId="0" borderId="34" xfId="0" applyFont="1" applyBorder="1" applyAlignment="1" applyProtection="1">
      <alignment horizontal="center"/>
      <protection locked="0"/>
    </xf>
    <xf numFmtId="0" fontId="11" fillId="0" borderId="10" xfId="0" applyFont="1" applyBorder="1" applyAlignment="1" applyProtection="1">
      <alignment horizontal="center" vertical="center"/>
    </xf>
    <xf numFmtId="42" fontId="11" fillId="0" borderId="0" xfId="0" applyNumberFormat="1" applyFont="1" applyFill="1" applyBorder="1" applyProtection="1"/>
    <xf numFmtId="41" fontId="11" fillId="0" borderId="0" xfId="0" applyNumberFormat="1" applyFont="1" applyFill="1" applyBorder="1" applyProtection="1"/>
    <xf numFmtId="3" fontId="11" fillId="0" borderId="0" xfId="0" applyNumberFormat="1" applyFont="1" applyBorder="1" applyProtection="1"/>
    <xf numFmtId="42" fontId="11" fillId="0" borderId="21" xfId="0" applyNumberFormat="1" applyFont="1" applyBorder="1" applyProtection="1"/>
    <xf numFmtId="42" fontId="11" fillId="0" borderId="0" xfId="0" applyNumberFormat="1" applyFont="1" applyBorder="1" applyProtection="1"/>
    <xf numFmtId="14" fontId="5" fillId="0" borderId="14" xfId="0" applyNumberFormat="1" applyFont="1" applyBorder="1" applyAlignment="1" applyProtection="1">
      <alignment horizontal="center"/>
    </xf>
    <xf numFmtId="0" fontId="5" fillId="0" borderId="10" xfId="0" applyFont="1" applyBorder="1" applyAlignment="1" applyProtection="1">
      <alignment horizontal="center"/>
    </xf>
    <xf numFmtId="0" fontId="5" fillId="0" borderId="15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/>
    </xf>
    <xf numFmtId="0" fontId="3" fillId="0" borderId="1" xfId="0" applyFont="1" applyBorder="1" applyProtection="1"/>
    <xf numFmtId="0" fontId="3" fillId="0" borderId="3" xfId="0" applyFont="1" applyBorder="1" applyAlignment="1" applyProtection="1">
      <alignment horizontal="center"/>
    </xf>
    <xf numFmtId="42" fontId="4" fillId="0" borderId="1" xfId="0" applyNumberFormat="1" applyFont="1" applyBorder="1" applyProtection="1"/>
    <xf numFmtId="42" fontId="11" fillId="0" borderId="12" xfId="0" applyNumberFormat="1" applyFont="1" applyFill="1" applyBorder="1" applyProtection="1"/>
    <xf numFmtId="37" fontId="11" fillId="0" borderId="12" xfId="1" applyNumberFormat="1" applyFont="1" applyFill="1" applyBorder="1" applyProtection="1"/>
    <xf numFmtId="168" fontId="12" fillId="0" borderId="12" xfId="0" applyNumberFormat="1" applyFont="1" applyBorder="1" applyProtection="1"/>
    <xf numFmtId="42" fontId="4" fillId="0" borderId="23" xfId="0" applyNumberFormat="1" applyFont="1" applyBorder="1" applyProtection="1"/>
    <xf numFmtId="37" fontId="12" fillId="0" borderId="12" xfId="0" applyNumberFormat="1" applyFont="1" applyBorder="1" applyProtection="1"/>
    <xf numFmtId="0" fontId="6" fillId="0" borderId="13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/>
    </xf>
    <xf numFmtId="0" fontId="9" fillId="0" borderId="17" xfId="0" applyFont="1" applyBorder="1" applyAlignment="1" applyProtection="1">
      <alignment horizontal="center"/>
    </xf>
    <xf numFmtId="0" fontId="11" fillId="0" borderId="26" xfId="0" applyFont="1" applyBorder="1" applyAlignment="1" applyProtection="1">
      <alignment horizontal="center"/>
    </xf>
    <xf numFmtId="42" fontId="11" fillId="0" borderId="26" xfId="0" applyNumberFormat="1" applyFont="1" applyFill="1" applyBorder="1" applyProtection="1"/>
    <xf numFmtId="37" fontId="11" fillId="0" borderId="26" xfId="0" applyNumberFormat="1" applyFont="1" applyBorder="1" applyProtection="1"/>
    <xf numFmtId="42" fontId="4" fillId="0" borderId="28" xfId="0" applyNumberFormat="1" applyFont="1" applyBorder="1" applyProtection="1"/>
    <xf numFmtId="0" fontId="3" fillId="0" borderId="27" xfId="0" applyFont="1" applyBorder="1" applyProtection="1"/>
    <xf numFmtId="0" fontId="3" fillId="0" borderId="25" xfId="0" applyFont="1" applyBorder="1" applyProtection="1"/>
    <xf numFmtId="42" fontId="4" fillId="0" borderId="16" xfId="0" applyNumberFormat="1" applyFont="1" applyBorder="1" applyProtection="1"/>
    <xf numFmtId="42" fontId="11" fillId="3" borderId="10" xfId="0" applyNumberFormat="1" applyFont="1" applyFill="1" applyBorder="1" applyProtection="1"/>
    <xf numFmtId="41" fontId="11" fillId="3" borderId="10" xfId="0" applyNumberFormat="1" applyFont="1" applyFill="1" applyBorder="1" applyProtection="1"/>
    <xf numFmtId="37" fontId="11" fillId="3" borderId="10" xfId="0" applyNumberFormat="1" applyFont="1" applyFill="1" applyBorder="1" applyProtection="1"/>
    <xf numFmtId="42" fontId="4" fillId="3" borderId="20" xfId="0" applyNumberFormat="1" applyFont="1" applyFill="1" applyBorder="1" applyProtection="1"/>
    <xf numFmtId="37" fontId="12" fillId="3" borderId="15" xfId="0" applyNumberFormat="1" applyFont="1" applyFill="1" applyBorder="1" applyProtection="1"/>
    <xf numFmtId="14" fontId="7" fillId="3" borderId="30" xfId="0" applyNumberFormat="1" applyFont="1" applyFill="1" applyBorder="1" applyAlignment="1" applyProtection="1">
      <alignment horizontal="center"/>
    </xf>
    <xf numFmtId="0" fontId="8" fillId="3" borderId="30" xfId="0" applyFont="1" applyFill="1" applyBorder="1" applyAlignment="1" applyProtection="1">
      <alignment horizontal="center"/>
    </xf>
    <xf numFmtId="0" fontId="7" fillId="3" borderId="31" xfId="0" applyFont="1" applyFill="1" applyBorder="1" applyAlignment="1" applyProtection="1">
      <alignment horizontal="center"/>
    </xf>
    <xf numFmtId="0" fontId="11" fillId="3" borderId="32" xfId="0" applyFont="1" applyFill="1" applyBorder="1" applyAlignment="1" applyProtection="1">
      <alignment horizontal="center"/>
    </xf>
    <xf numFmtId="37" fontId="11" fillId="3" borderId="30" xfId="0" applyNumberFormat="1" applyFont="1" applyFill="1" applyBorder="1" applyProtection="1"/>
    <xf numFmtId="42" fontId="4" fillId="3" borderId="33" xfId="0" applyNumberFormat="1" applyFont="1" applyFill="1" applyBorder="1" applyProtection="1"/>
    <xf numFmtId="0" fontId="3" fillId="3" borderId="31" xfId="0" applyFont="1" applyFill="1" applyBorder="1" applyProtection="1"/>
    <xf numFmtId="0" fontId="3" fillId="3" borderId="32" xfId="0" applyFont="1" applyFill="1" applyBorder="1" applyProtection="1"/>
    <xf numFmtId="42" fontId="4" fillId="3" borderId="31" xfId="0" applyNumberFormat="1" applyFont="1" applyFill="1" applyBorder="1" applyProtection="1"/>
    <xf numFmtId="42" fontId="4" fillId="0" borderId="22" xfId="0" applyNumberFormat="1" applyFont="1" applyBorder="1" applyProtection="1"/>
    <xf numFmtId="42" fontId="4" fillId="0" borderId="21" xfId="0" applyNumberFormat="1" applyFont="1" applyBorder="1" applyProtection="1"/>
    <xf numFmtId="168" fontId="12" fillId="0" borderId="0" xfId="0" applyNumberFormat="1" applyFont="1" applyBorder="1" applyProtection="1"/>
    <xf numFmtId="169" fontId="3" fillId="0" borderId="0" xfId="0" applyNumberFormat="1" applyFont="1" applyBorder="1" applyProtection="1"/>
    <xf numFmtId="42" fontId="3" fillId="0" borderId="0" xfId="0" applyNumberFormat="1" applyFont="1" applyBorder="1" applyProtection="1"/>
    <xf numFmtId="0" fontId="4" fillId="0" borderId="2" xfId="0" applyFont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wrapText="1"/>
      <protection locked="0"/>
    </xf>
    <xf numFmtId="0" fontId="0" fillId="0" borderId="0" xfId="0" applyAlignment="1" applyProtection="1"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6"/>
  <sheetViews>
    <sheetView tabSelected="1" zoomScale="98" zoomScaleNormal="98" workbookViewId="0">
      <selection activeCell="K14" sqref="K14"/>
    </sheetView>
  </sheetViews>
  <sheetFormatPr defaultColWidth="7.42578125" defaultRowHeight="15.75" x14ac:dyDescent="0.25"/>
  <cols>
    <col min="1" max="1" width="22.28515625" style="102" customWidth="1"/>
    <col min="2" max="2" width="12.85546875" style="16" customWidth="1"/>
    <col min="3" max="3" width="1.5703125" style="16" customWidth="1"/>
    <col min="4" max="4" width="16.85546875" style="16" bestFit="1" customWidth="1"/>
    <col min="5" max="5" width="18.5703125" style="16" customWidth="1"/>
    <col min="6" max="6" width="1.85546875" style="16" customWidth="1"/>
    <col min="7" max="7" width="16.7109375" style="16" customWidth="1"/>
    <col min="8" max="8" width="1.85546875" style="16" customWidth="1"/>
    <col min="9" max="9" width="16.7109375" style="16" customWidth="1"/>
    <col min="10" max="10" width="1.7109375" style="16" customWidth="1"/>
    <col min="11" max="11" width="16.7109375" style="16" customWidth="1"/>
    <col min="12" max="12" width="18.140625" style="16" customWidth="1"/>
    <col min="13" max="13" width="33.140625" style="16" bestFit="1" customWidth="1"/>
    <col min="14" max="14" width="6.42578125" style="16" customWidth="1"/>
    <col min="15" max="20" width="15.7109375" style="16" customWidth="1"/>
    <col min="21" max="21" width="6.42578125" style="16" customWidth="1"/>
    <col min="22" max="22" width="9" style="16" bestFit="1" customWidth="1"/>
    <col min="23" max="23" width="7.42578125" style="16"/>
    <col min="24" max="24" width="15.140625" style="16" bestFit="1" customWidth="1"/>
    <col min="25" max="25" width="7.42578125" style="16"/>
    <col min="26" max="26" width="12.5703125" style="16" bestFit="1" customWidth="1"/>
    <col min="27" max="27" width="10.42578125" style="16" customWidth="1"/>
    <col min="28" max="28" width="7.42578125" style="16"/>
    <col min="29" max="29" width="9.5703125" style="16" bestFit="1" customWidth="1"/>
    <col min="30" max="16384" width="7.42578125" style="16"/>
  </cols>
  <sheetData>
    <row r="1" spans="1:32" ht="9" customHeight="1" x14ac:dyDescent="0.25">
      <c r="A1" s="15"/>
      <c r="B1" s="15"/>
      <c r="C1" s="15"/>
      <c r="D1" s="15"/>
      <c r="E1" s="15"/>
      <c r="F1" s="15"/>
      <c r="G1" s="15"/>
      <c r="H1" s="15"/>
      <c r="I1" s="15"/>
    </row>
    <row r="2" spans="1:32" ht="18" customHeight="1" x14ac:dyDescent="0.25">
      <c r="A2" s="167" t="s">
        <v>0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9"/>
    </row>
    <row r="3" spans="1:32" ht="18" customHeight="1" x14ac:dyDescent="0.25">
      <c r="A3" s="170" t="s">
        <v>1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2"/>
      <c r="T3" s="103"/>
      <c r="U3" s="103"/>
      <c r="V3" s="103"/>
      <c r="W3" s="103"/>
      <c r="X3" s="103" t="s">
        <v>2</v>
      </c>
      <c r="Y3" s="103"/>
      <c r="Z3" s="103"/>
      <c r="AA3" s="103"/>
      <c r="AB3" s="103"/>
      <c r="AC3" s="103"/>
      <c r="AD3" s="103"/>
      <c r="AE3" s="103"/>
      <c r="AF3" s="103"/>
    </row>
    <row r="4" spans="1:32" ht="6" customHeight="1" x14ac:dyDescent="0.25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8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</row>
    <row r="5" spans="1:32" x14ac:dyDescent="0.25">
      <c r="A5" s="116" t="s">
        <v>77</v>
      </c>
      <c r="B5" s="119"/>
      <c r="C5" s="119"/>
      <c r="D5" s="119"/>
      <c r="E5" s="119"/>
      <c r="F5" s="117"/>
      <c r="G5" s="46" t="s">
        <v>3</v>
      </c>
      <c r="H5" s="17"/>
      <c r="I5" s="17"/>
      <c r="J5" s="17"/>
      <c r="K5" s="17"/>
      <c r="L5" s="18"/>
      <c r="M5" s="111"/>
      <c r="T5" s="103"/>
      <c r="U5" s="103"/>
      <c r="V5" s="103"/>
      <c r="W5" s="103"/>
      <c r="X5" s="103"/>
      <c r="Y5" s="103"/>
      <c r="Z5" s="103"/>
      <c r="AA5" s="1">
        <v>0.01</v>
      </c>
      <c r="AB5" s="103"/>
      <c r="AC5" s="103"/>
      <c r="AD5" s="103"/>
      <c r="AE5" s="103"/>
      <c r="AF5" s="103"/>
    </row>
    <row r="6" spans="1:32" ht="9.9499999999999993" customHeight="1" thickBot="1" x14ac:dyDescent="0.3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117"/>
      <c r="M6" s="21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</row>
    <row r="7" spans="1:32" x14ac:dyDescent="0.25">
      <c r="A7" s="22" t="s">
        <v>28</v>
      </c>
      <c r="B7" s="23" t="s">
        <v>4</v>
      </c>
      <c r="C7" s="24"/>
      <c r="D7" s="25" t="s">
        <v>5</v>
      </c>
      <c r="E7" s="26" t="s">
        <v>6</v>
      </c>
      <c r="F7" s="27"/>
      <c r="G7" s="26" t="s">
        <v>7</v>
      </c>
      <c r="H7" s="24"/>
      <c r="I7" s="26" t="s">
        <v>7</v>
      </c>
      <c r="J7" s="26"/>
      <c r="K7" s="28" t="s">
        <v>7</v>
      </c>
      <c r="L7" s="29" t="s">
        <v>8</v>
      </c>
      <c r="M7" s="30" t="s">
        <v>9</v>
      </c>
      <c r="T7" s="103"/>
      <c r="U7" s="103"/>
      <c r="V7" s="104" t="s">
        <v>10</v>
      </c>
      <c r="W7" s="103"/>
      <c r="X7" s="104" t="s">
        <v>11</v>
      </c>
      <c r="Y7" s="103"/>
      <c r="Z7" s="103"/>
      <c r="AA7" s="104" t="s">
        <v>12</v>
      </c>
      <c r="AB7" s="103"/>
      <c r="AC7" s="104"/>
      <c r="AD7" s="103"/>
      <c r="AE7" s="103"/>
      <c r="AF7" s="103"/>
    </row>
    <row r="8" spans="1:32" x14ac:dyDescent="0.25">
      <c r="A8" s="22" t="s">
        <v>11</v>
      </c>
      <c r="B8" s="23" t="s">
        <v>13</v>
      </c>
      <c r="C8" s="24"/>
      <c r="D8" s="31" t="s">
        <v>14</v>
      </c>
      <c r="E8" s="32" t="s">
        <v>7</v>
      </c>
      <c r="F8" s="27"/>
      <c r="G8" s="32" t="s">
        <v>15</v>
      </c>
      <c r="H8" s="24"/>
      <c r="I8" s="32" t="s">
        <v>15</v>
      </c>
      <c r="J8" s="32"/>
      <c r="K8" s="31" t="s">
        <v>15</v>
      </c>
      <c r="L8" s="33" t="s">
        <v>16</v>
      </c>
      <c r="M8" s="34" t="s">
        <v>17</v>
      </c>
      <c r="T8" s="103"/>
      <c r="U8" s="103"/>
      <c r="V8" s="104" t="s">
        <v>18</v>
      </c>
      <c r="W8" s="103"/>
      <c r="X8" s="104" t="s">
        <v>19</v>
      </c>
      <c r="Y8" s="103"/>
      <c r="Z8" s="103"/>
      <c r="AA8" s="104" t="s">
        <v>20</v>
      </c>
      <c r="AB8" s="103"/>
      <c r="AC8" s="104"/>
      <c r="AD8" s="103"/>
      <c r="AE8" s="103"/>
      <c r="AF8" s="103"/>
    </row>
    <row r="9" spans="1:32" x14ac:dyDescent="0.25">
      <c r="A9" s="35" t="s">
        <v>80</v>
      </c>
      <c r="B9" s="36" t="s">
        <v>21</v>
      </c>
      <c r="C9" s="37"/>
      <c r="D9" s="38" t="s">
        <v>22</v>
      </c>
      <c r="E9" s="39" t="s">
        <v>15</v>
      </c>
      <c r="F9" s="40"/>
      <c r="G9" s="39" t="s">
        <v>23</v>
      </c>
      <c r="H9" s="37"/>
      <c r="I9" s="39" t="s">
        <v>24</v>
      </c>
      <c r="J9" s="39"/>
      <c r="K9" s="41" t="s">
        <v>25</v>
      </c>
      <c r="L9" s="42" t="s">
        <v>83</v>
      </c>
      <c r="M9" s="43" t="s">
        <v>26</v>
      </c>
      <c r="T9" s="103"/>
      <c r="U9" s="103"/>
      <c r="V9" s="104" t="s">
        <v>27</v>
      </c>
      <c r="W9" s="103"/>
      <c r="X9" s="104" t="s">
        <v>21</v>
      </c>
      <c r="Y9" s="103"/>
      <c r="Z9" s="103"/>
      <c r="AA9" s="104" t="s">
        <v>28</v>
      </c>
      <c r="AB9" s="103"/>
      <c r="AC9" s="104"/>
      <c r="AD9" s="103"/>
      <c r="AE9" s="103"/>
      <c r="AF9" s="103"/>
    </row>
    <row r="10" spans="1:32" x14ac:dyDescent="0.25">
      <c r="A10" s="44" t="s">
        <v>29</v>
      </c>
      <c r="B10" s="120"/>
      <c r="C10" s="46"/>
      <c r="D10" s="47"/>
      <c r="E10" s="48"/>
      <c r="F10" s="49"/>
      <c r="G10" s="48"/>
      <c r="H10" s="46"/>
      <c r="I10" s="48"/>
      <c r="J10" s="48"/>
      <c r="K10" s="50"/>
      <c r="L10" s="51"/>
      <c r="M10" s="52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</row>
    <row r="11" spans="1:32" ht="18" customHeight="1" x14ac:dyDescent="0.25">
      <c r="A11" s="53" t="s">
        <v>30</v>
      </c>
      <c r="B11" s="54"/>
      <c r="C11" s="55"/>
      <c r="D11" s="2"/>
      <c r="E11" s="121">
        <f>+D11*AA11*$AA$5</f>
        <v>0</v>
      </c>
      <c r="F11" s="56"/>
      <c r="G11" s="3"/>
      <c r="H11" s="57"/>
      <c r="I11" s="3"/>
      <c r="J11" s="3"/>
      <c r="K11" s="2"/>
      <c r="L11" s="133">
        <f>+G11+I11+K11</f>
        <v>0</v>
      </c>
      <c r="M11" s="148">
        <f>+L11+D11</f>
        <v>0</v>
      </c>
      <c r="N11" s="58"/>
      <c r="O11" s="58"/>
      <c r="P11" s="58"/>
      <c r="Q11" s="58"/>
      <c r="R11" s="58"/>
      <c r="S11" s="58"/>
      <c r="T11" s="4"/>
      <c r="U11" s="4"/>
      <c r="V11" s="105" t="e">
        <f t="shared" ref="V11:V26" si="0">+(M11-D11)/D11</f>
        <v>#DIV/0!</v>
      </c>
      <c r="W11" s="103"/>
      <c r="X11" s="106">
        <v>56065</v>
      </c>
      <c r="Y11" s="103"/>
      <c r="Z11" s="107">
        <f>+X11-B11</f>
        <v>56065</v>
      </c>
      <c r="AA11" s="109">
        <f>+(Z11/365)-0.0192</f>
        <v>153.5835397260274</v>
      </c>
      <c r="AB11" s="108"/>
      <c r="AC11" s="108"/>
      <c r="AD11" s="103"/>
      <c r="AE11" s="103"/>
      <c r="AF11" s="103"/>
    </row>
    <row r="12" spans="1:32" ht="18" customHeight="1" x14ac:dyDescent="0.25">
      <c r="A12" s="53" t="s">
        <v>31</v>
      </c>
      <c r="B12" s="54"/>
      <c r="C12" s="55"/>
      <c r="D12" s="5"/>
      <c r="E12" s="122">
        <f>+D12*AA12*$AA$5</f>
        <v>0</v>
      </c>
      <c r="F12" s="59"/>
      <c r="G12" s="6"/>
      <c r="H12" s="60"/>
      <c r="I12" s="6"/>
      <c r="J12" s="6"/>
      <c r="K12" s="7"/>
      <c r="L12" s="134">
        <f>+G12+I12+K12</f>
        <v>0</v>
      </c>
      <c r="M12" s="149">
        <f t="shared" ref="M12:M26" si="1">+D12+L12</f>
        <v>0</v>
      </c>
      <c r="N12" s="58"/>
      <c r="O12" s="58"/>
      <c r="P12" s="58"/>
      <c r="Q12" s="58"/>
      <c r="R12" s="58"/>
      <c r="S12" s="58"/>
      <c r="T12" s="4"/>
      <c r="U12" s="4"/>
      <c r="V12" s="105" t="e">
        <f t="shared" si="0"/>
        <v>#DIV/0!</v>
      </c>
      <c r="W12" s="103"/>
      <c r="X12" s="106">
        <v>56065</v>
      </c>
      <c r="Y12" s="103"/>
      <c r="Z12" s="107">
        <f t="shared" ref="Z12:Z26" si="2">+X12-B12</f>
        <v>56065</v>
      </c>
      <c r="AA12" s="109">
        <f t="shared" ref="AA12:AA26" si="3">+(Z12/365)-0.0192</f>
        <v>153.5835397260274</v>
      </c>
      <c r="AB12" s="108"/>
      <c r="AC12" s="108"/>
      <c r="AD12" s="103"/>
      <c r="AE12" s="103"/>
      <c r="AF12" s="103"/>
    </row>
    <row r="13" spans="1:32" ht="18" customHeight="1" x14ac:dyDescent="0.25">
      <c r="A13" s="53" t="s">
        <v>32</v>
      </c>
      <c r="B13" s="54"/>
      <c r="C13" s="55"/>
      <c r="D13" s="5"/>
      <c r="E13" s="122">
        <f t="shared" ref="E13:E26" si="4">+D13*AA13*$AA$5</f>
        <v>0</v>
      </c>
      <c r="F13" s="59"/>
      <c r="G13" s="6"/>
      <c r="H13" s="60"/>
      <c r="I13" s="6"/>
      <c r="J13" s="6"/>
      <c r="K13" s="7"/>
      <c r="L13" s="134">
        <f t="shared" ref="L13:L26" si="5">+G13+I13+K13</f>
        <v>0</v>
      </c>
      <c r="M13" s="149">
        <f t="shared" si="1"/>
        <v>0</v>
      </c>
      <c r="N13" s="58"/>
      <c r="O13" s="58"/>
      <c r="P13" s="58"/>
      <c r="Q13" s="58"/>
      <c r="R13" s="58"/>
      <c r="S13" s="58"/>
      <c r="T13" s="4"/>
      <c r="U13" s="4"/>
      <c r="V13" s="105" t="e">
        <f t="shared" si="0"/>
        <v>#DIV/0!</v>
      </c>
      <c r="W13" s="103"/>
      <c r="X13" s="106">
        <v>56065</v>
      </c>
      <c r="Y13" s="103"/>
      <c r="Z13" s="107">
        <f t="shared" si="2"/>
        <v>56065</v>
      </c>
      <c r="AA13" s="109">
        <f t="shared" si="3"/>
        <v>153.5835397260274</v>
      </c>
      <c r="AB13" s="108"/>
      <c r="AC13" s="108"/>
      <c r="AD13" s="103"/>
      <c r="AE13" s="103"/>
      <c r="AF13" s="103"/>
    </row>
    <row r="14" spans="1:32" ht="18" customHeight="1" x14ac:dyDescent="0.25">
      <c r="A14" s="53" t="s">
        <v>33</v>
      </c>
      <c r="B14" s="54"/>
      <c r="C14" s="55"/>
      <c r="D14" s="5"/>
      <c r="E14" s="122">
        <f t="shared" si="4"/>
        <v>0</v>
      </c>
      <c r="F14" s="59"/>
      <c r="G14" s="6"/>
      <c r="H14" s="60"/>
      <c r="I14" s="6"/>
      <c r="J14" s="6"/>
      <c r="K14" s="7"/>
      <c r="L14" s="134">
        <f t="shared" si="5"/>
        <v>0</v>
      </c>
      <c r="M14" s="149">
        <f t="shared" si="1"/>
        <v>0</v>
      </c>
      <c r="N14" s="58"/>
      <c r="O14" s="58"/>
      <c r="P14" s="58"/>
      <c r="Q14" s="58"/>
      <c r="R14" s="58"/>
      <c r="S14" s="58"/>
      <c r="T14" s="4"/>
      <c r="U14" s="4"/>
      <c r="V14" s="105" t="e">
        <f t="shared" si="0"/>
        <v>#DIV/0!</v>
      </c>
      <c r="W14" s="103"/>
      <c r="X14" s="106">
        <v>56065</v>
      </c>
      <c r="Y14" s="103"/>
      <c r="Z14" s="107">
        <f t="shared" si="2"/>
        <v>56065</v>
      </c>
      <c r="AA14" s="109">
        <f t="shared" si="3"/>
        <v>153.5835397260274</v>
      </c>
      <c r="AB14" s="108"/>
      <c r="AC14" s="108"/>
      <c r="AD14" s="103"/>
      <c r="AE14" s="103"/>
      <c r="AF14" s="103"/>
    </row>
    <row r="15" spans="1:32" ht="18" customHeight="1" x14ac:dyDescent="0.25">
      <c r="A15" s="53" t="s">
        <v>34</v>
      </c>
      <c r="B15" s="54"/>
      <c r="C15" s="55"/>
      <c r="D15" s="5"/>
      <c r="E15" s="122">
        <f t="shared" si="4"/>
        <v>0</v>
      </c>
      <c r="F15" s="59"/>
      <c r="G15" s="6"/>
      <c r="H15" s="60"/>
      <c r="I15" s="6"/>
      <c r="J15" s="6"/>
      <c r="K15" s="7"/>
      <c r="L15" s="134">
        <f t="shared" si="5"/>
        <v>0</v>
      </c>
      <c r="M15" s="149">
        <f t="shared" si="1"/>
        <v>0</v>
      </c>
      <c r="N15" s="58"/>
      <c r="O15" s="58"/>
      <c r="P15" s="58"/>
      <c r="Q15" s="58"/>
      <c r="R15" s="58"/>
      <c r="S15" s="58"/>
      <c r="T15" s="4"/>
      <c r="U15" s="4"/>
      <c r="V15" s="105" t="e">
        <f t="shared" si="0"/>
        <v>#DIV/0!</v>
      </c>
      <c r="W15" s="103"/>
      <c r="X15" s="106">
        <v>56065</v>
      </c>
      <c r="Y15" s="103"/>
      <c r="Z15" s="107">
        <f t="shared" si="2"/>
        <v>56065</v>
      </c>
      <c r="AA15" s="109">
        <f t="shared" si="3"/>
        <v>153.5835397260274</v>
      </c>
      <c r="AB15" s="108"/>
      <c r="AC15" s="108"/>
      <c r="AD15" s="103"/>
      <c r="AE15" s="103"/>
      <c r="AF15" s="103"/>
    </row>
    <row r="16" spans="1:32" ht="18" customHeight="1" x14ac:dyDescent="0.25">
      <c r="A16" s="53" t="s">
        <v>35</v>
      </c>
      <c r="B16" s="54"/>
      <c r="C16" s="55"/>
      <c r="D16" s="5"/>
      <c r="E16" s="122">
        <f t="shared" si="4"/>
        <v>0</v>
      </c>
      <c r="F16" s="59"/>
      <c r="G16" s="6"/>
      <c r="H16" s="60"/>
      <c r="I16" s="6"/>
      <c r="J16" s="6"/>
      <c r="K16" s="7"/>
      <c r="L16" s="134">
        <f t="shared" si="5"/>
        <v>0</v>
      </c>
      <c r="M16" s="149">
        <f t="shared" si="1"/>
        <v>0</v>
      </c>
      <c r="N16" s="58"/>
      <c r="O16" s="58"/>
      <c r="P16" s="58"/>
      <c r="Q16" s="58"/>
      <c r="R16" s="58"/>
      <c r="S16" s="58"/>
      <c r="T16" s="4"/>
      <c r="U16" s="4"/>
      <c r="V16" s="105" t="e">
        <f t="shared" si="0"/>
        <v>#DIV/0!</v>
      </c>
      <c r="W16" s="103"/>
      <c r="X16" s="106">
        <v>56065</v>
      </c>
      <c r="Y16" s="103"/>
      <c r="Z16" s="107">
        <f t="shared" si="2"/>
        <v>56065</v>
      </c>
      <c r="AA16" s="109">
        <f t="shared" si="3"/>
        <v>153.5835397260274</v>
      </c>
      <c r="AB16" s="108"/>
      <c r="AC16" s="108"/>
      <c r="AD16" s="103"/>
      <c r="AE16" s="103"/>
      <c r="AF16" s="103"/>
    </row>
    <row r="17" spans="1:32" ht="18" customHeight="1" x14ac:dyDescent="0.25">
      <c r="A17" s="53" t="s">
        <v>36</v>
      </c>
      <c r="B17" s="54"/>
      <c r="C17" s="55"/>
      <c r="D17" s="5"/>
      <c r="E17" s="122">
        <f t="shared" si="4"/>
        <v>0</v>
      </c>
      <c r="F17" s="59"/>
      <c r="G17" s="6"/>
      <c r="H17" s="60"/>
      <c r="I17" s="6"/>
      <c r="J17" s="6"/>
      <c r="K17" s="7"/>
      <c r="L17" s="134">
        <f t="shared" si="5"/>
        <v>0</v>
      </c>
      <c r="M17" s="149">
        <f t="shared" si="1"/>
        <v>0</v>
      </c>
      <c r="N17" s="58"/>
      <c r="O17" s="58"/>
      <c r="P17" s="58"/>
      <c r="Q17" s="58"/>
      <c r="R17" s="58"/>
      <c r="S17" s="58"/>
      <c r="T17" s="4"/>
      <c r="U17" s="4"/>
      <c r="V17" s="105" t="e">
        <f t="shared" si="0"/>
        <v>#DIV/0!</v>
      </c>
      <c r="W17" s="103"/>
      <c r="X17" s="106">
        <v>56065</v>
      </c>
      <c r="Y17" s="103"/>
      <c r="Z17" s="107">
        <f t="shared" si="2"/>
        <v>56065</v>
      </c>
      <c r="AA17" s="109">
        <f t="shared" si="3"/>
        <v>153.5835397260274</v>
      </c>
      <c r="AB17" s="108"/>
      <c r="AC17" s="108"/>
      <c r="AD17" s="103"/>
      <c r="AE17" s="103"/>
      <c r="AF17" s="103"/>
    </row>
    <row r="18" spans="1:32" ht="18" customHeight="1" x14ac:dyDescent="0.25">
      <c r="A18" s="53" t="s">
        <v>37</v>
      </c>
      <c r="B18" s="54"/>
      <c r="C18" s="55"/>
      <c r="D18" s="5"/>
      <c r="E18" s="122">
        <f t="shared" si="4"/>
        <v>0</v>
      </c>
      <c r="F18" s="59"/>
      <c r="G18" s="6"/>
      <c r="H18" s="60"/>
      <c r="I18" s="6"/>
      <c r="J18" s="6"/>
      <c r="K18" s="7"/>
      <c r="L18" s="134">
        <f t="shared" si="5"/>
        <v>0</v>
      </c>
      <c r="M18" s="149">
        <f t="shared" si="1"/>
        <v>0</v>
      </c>
      <c r="N18" s="58"/>
      <c r="O18" s="58"/>
      <c r="P18" s="58"/>
      <c r="Q18" s="58"/>
      <c r="R18" s="58"/>
      <c r="S18" s="58"/>
      <c r="T18" s="4"/>
      <c r="U18" s="4"/>
      <c r="V18" s="105" t="e">
        <f t="shared" si="0"/>
        <v>#DIV/0!</v>
      </c>
      <c r="W18" s="103"/>
      <c r="X18" s="106">
        <v>56065</v>
      </c>
      <c r="Y18" s="103"/>
      <c r="Z18" s="107">
        <f t="shared" si="2"/>
        <v>56065</v>
      </c>
      <c r="AA18" s="109">
        <f t="shared" si="3"/>
        <v>153.5835397260274</v>
      </c>
      <c r="AB18" s="108"/>
      <c r="AC18" s="108"/>
      <c r="AD18" s="103"/>
      <c r="AE18" s="103"/>
      <c r="AF18" s="103"/>
    </row>
    <row r="19" spans="1:32" ht="18" customHeight="1" x14ac:dyDescent="0.25">
      <c r="A19" s="53" t="s">
        <v>38</v>
      </c>
      <c r="B19" s="54"/>
      <c r="C19" s="55"/>
      <c r="D19" s="5"/>
      <c r="E19" s="122">
        <f t="shared" si="4"/>
        <v>0</v>
      </c>
      <c r="F19" s="59"/>
      <c r="G19" s="6"/>
      <c r="H19" s="60"/>
      <c r="I19" s="6"/>
      <c r="J19" s="6"/>
      <c r="K19" s="7"/>
      <c r="L19" s="134">
        <f t="shared" si="5"/>
        <v>0</v>
      </c>
      <c r="M19" s="149">
        <f t="shared" si="1"/>
        <v>0</v>
      </c>
      <c r="N19" s="58"/>
      <c r="O19" s="58"/>
      <c r="P19" s="58"/>
      <c r="Q19" s="58"/>
      <c r="R19" s="58"/>
      <c r="S19" s="58"/>
      <c r="T19" s="4"/>
      <c r="U19" s="4"/>
      <c r="V19" s="105" t="e">
        <f t="shared" si="0"/>
        <v>#DIV/0!</v>
      </c>
      <c r="W19" s="103"/>
      <c r="X19" s="106">
        <v>56065</v>
      </c>
      <c r="Y19" s="103"/>
      <c r="Z19" s="107">
        <f t="shared" si="2"/>
        <v>56065</v>
      </c>
      <c r="AA19" s="109">
        <f t="shared" si="3"/>
        <v>153.5835397260274</v>
      </c>
      <c r="AB19" s="108"/>
      <c r="AC19" s="108"/>
      <c r="AD19" s="103"/>
      <c r="AE19" s="103"/>
      <c r="AF19" s="103"/>
    </row>
    <row r="20" spans="1:32" ht="18" customHeight="1" x14ac:dyDescent="0.25">
      <c r="A20" s="53" t="s">
        <v>39</v>
      </c>
      <c r="B20" s="54"/>
      <c r="C20" s="55"/>
      <c r="D20" s="5"/>
      <c r="E20" s="122">
        <f t="shared" si="4"/>
        <v>0</v>
      </c>
      <c r="F20" s="59"/>
      <c r="G20" s="6"/>
      <c r="H20" s="60"/>
      <c r="I20" s="6"/>
      <c r="J20" s="6"/>
      <c r="K20" s="7"/>
      <c r="L20" s="134">
        <f t="shared" si="5"/>
        <v>0</v>
      </c>
      <c r="M20" s="149">
        <f t="shared" si="1"/>
        <v>0</v>
      </c>
      <c r="N20" s="58"/>
      <c r="O20" s="58"/>
      <c r="P20" s="58"/>
      <c r="Q20" s="58"/>
      <c r="R20" s="58"/>
      <c r="S20" s="58"/>
      <c r="T20" s="4"/>
      <c r="U20" s="4"/>
      <c r="V20" s="105" t="e">
        <f t="shared" si="0"/>
        <v>#DIV/0!</v>
      </c>
      <c r="W20" s="103"/>
      <c r="X20" s="106">
        <v>56065</v>
      </c>
      <c r="Y20" s="103"/>
      <c r="Z20" s="107">
        <f t="shared" si="2"/>
        <v>56065</v>
      </c>
      <c r="AA20" s="109">
        <f t="shared" si="3"/>
        <v>153.5835397260274</v>
      </c>
      <c r="AB20" s="108"/>
      <c r="AC20" s="108"/>
      <c r="AD20" s="103"/>
      <c r="AE20" s="103"/>
      <c r="AF20" s="103"/>
    </row>
    <row r="21" spans="1:32" ht="18" customHeight="1" x14ac:dyDescent="0.25">
      <c r="A21" s="53" t="s">
        <v>40</v>
      </c>
      <c r="B21" s="54"/>
      <c r="C21" s="61"/>
      <c r="D21" s="5"/>
      <c r="E21" s="122">
        <f t="shared" si="4"/>
        <v>0</v>
      </c>
      <c r="F21" s="12"/>
      <c r="G21" s="6"/>
      <c r="H21" s="60"/>
      <c r="I21" s="6"/>
      <c r="J21" s="6"/>
      <c r="K21" s="7"/>
      <c r="L21" s="134">
        <f t="shared" si="5"/>
        <v>0</v>
      </c>
      <c r="M21" s="149">
        <f t="shared" si="1"/>
        <v>0</v>
      </c>
      <c r="N21" s="58"/>
      <c r="O21" s="58"/>
      <c r="P21" s="58"/>
      <c r="Q21" s="58"/>
      <c r="R21" s="58"/>
      <c r="S21" s="58"/>
      <c r="T21" s="4"/>
      <c r="U21" s="4"/>
      <c r="V21" s="105" t="e">
        <f t="shared" si="0"/>
        <v>#DIV/0!</v>
      </c>
      <c r="W21" s="103"/>
      <c r="X21" s="106">
        <v>56065</v>
      </c>
      <c r="Y21" s="103"/>
      <c r="Z21" s="107">
        <f t="shared" si="2"/>
        <v>56065</v>
      </c>
      <c r="AA21" s="109">
        <f t="shared" si="3"/>
        <v>153.5835397260274</v>
      </c>
      <c r="AB21" s="108"/>
      <c r="AC21" s="108"/>
      <c r="AD21" s="103"/>
      <c r="AE21" s="103"/>
      <c r="AF21" s="103"/>
    </row>
    <row r="22" spans="1:32" ht="18" customHeight="1" x14ac:dyDescent="0.25">
      <c r="A22" s="53" t="s">
        <v>41</v>
      </c>
      <c r="B22" s="54"/>
      <c r="C22" s="55"/>
      <c r="D22" s="5"/>
      <c r="E22" s="122">
        <f t="shared" si="4"/>
        <v>0</v>
      </c>
      <c r="F22" s="12"/>
      <c r="G22" s="6"/>
      <c r="H22" s="60"/>
      <c r="I22" s="6"/>
      <c r="J22" s="6"/>
      <c r="K22" s="7"/>
      <c r="L22" s="134">
        <f t="shared" si="5"/>
        <v>0</v>
      </c>
      <c r="M22" s="149">
        <f t="shared" si="1"/>
        <v>0</v>
      </c>
      <c r="N22" s="58"/>
      <c r="O22" s="58"/>
      <c r="P22" s="58"/>
      <c r="Q22" s="58"/>
      <c r="R22" s="58"/>
      <c r="S22" s="58"/>
      <c r="T22" s="4"/>
      <c r="U22" s="4"/>
      <c r="V22" s="105" t="e">
        <f t="shared" si="0"/>
        <v>#DIV/0!</v>
      </c>
      <c r="W22" s="103"/>
      <c r="X22" s="106">
        <v>56065</v>
      </c>
      <c r="Y22" s="103"/>
      <c r="Z22" s="107">
        <f t="shared" si="2"/>
        <v>56065</v>
      </c>
      <c r="AA22" s="109">
        <f t="shared" si="3"/>
        <v>153.5835397260274</v>
      </c>
      <c r="AB22" s="108"/>
      <c r="AC22" s="108"/>
      <c r="AD22" s="103"/>
      <c r="AE22" s="103"/>
      <c r="AF22" s="103"/>
    </row>
    <row r="23" spans="1:32" ht="18" customHeight="1" x14ac:dyDescent="0.25">
      <c r="A23" s="53" t="s">
        <v>42</v>
      </c>
      <c r="B23" s="54"/>
      <c r="C23" s="61"/>
      <c r="D23" s="5"/>
      <c r="E23" s="122">
        <f t="shared" si="4"/>
        <v>0</v>
      </c>
      <c r="F23" s="12"/>
      <c r="G23" s="6"/>
      <c r="H23" s="60"/>
      <c r="I23" s="6"/>
      <c r="J23" s="6"/>
      <c r="K23" s="7"/>
      <c r="L23" s="134">
        <f t="shared" si="5"/>
        <v>0</v>
      </c>
      <c r="M23" s="149">
        <f t="shared" si="1"/>
        <v>0</v>
      </c>
      <c r="N23" s="58"/>
      <c r="O23" s="58"/>
      <c r="P23" s="58"/>
      <c r="Q23" s="58"/>
      <c r="R23" s="58"/>
      <c r="S23" s="58"/>
      <c r="T23" s="4"/>
      <c r="U23" s="4"/>
      <c r="V23" s="105" t="e">
        <f t="shared" si="0"/>
        <v>#DIV/0!</v>
      </c>
      <c r="W23" s="103"/>
      <c r="X23" s="106">
        <v>56065</v>
      </c>
      <c r="Y23" s="103"/>
      <c r="Z23" s="107">
        <f t="shared" si="2"/>
        <v>56065</v>
      </c>
      <c r="AA23" s="109">
        <f t="shared" si="3"/>
        <v>153.5835397260274</v>
      </c>
      <c r="AB23" s="108"/>
      <c r="AC23" s="108"/>
      <c r="AD23" s="103"/>
      <c r="AE23" s="103"/>
      <c r="AF23" s="103"/>
    </row>
    <row r="24" spans="1:32" ht="18" customHeight="1" x14ac:dyDescent="0.25">
      <c r="A24" s="53" t="s">
        <v>43</v>
      </c>
      <c r="B24" s="54"/>
      <c r="C24" s="61"/>
      <c r="D24" s="5"/>
      <c r="E24" s="122">
        <f t="shared" si="4"/>
        <v>0</v>
      </c>
      <c r="F24" s="12"/>
      <c r="G24" s="6"/>
      <c r="H24" s="60"/>
      <c r="I24" s="6"/>
      <c r="J24" s="6"/>
      <c r="K24" s="7"/>
      <c r="L24" s="134">
        <f t="shared" si="5"/>
        <v>0</v>
      </c>
      <c r="M24" s="149">
        <f t="shared" si="1"/>
        <v>0</v>
      </c>
      <c r="N24" s="58"/>
      <c r="O24" s="58"/>
      <c r="P24" s="58"/>
      <c r="Q24" s="58"/>
      <c r="R24" s="58"/>
      <c r="S24" s="58"/>
      <c r="T24" s="4"/>
      <c r="U24" s="4"/>
      <c r="V24" s="105" t="e">
        <f t="shared" si="0"/>
        <v>#DIV/0!</v>
      </c>
      <c r="W24" s="103"/>
      <c r="X24" s="106">
        <v>56065</v>
      </c>
      <c r="Y24" s="103"/>
      <c r="Z24" s="107">
        <f t="shared" si="2"/>
        <v>56065</v>
      </c>
      <c r="AA24" s="109">
        <f t="shared" si="3"/>
        <v>153.5835397260274</v>
      </c>
      <c r="AB24" s="108"/>
      <c r="AC24" s="108"/>
      <c r="AD24" s="103"/>
      <c r="AE24" s="103"/>
      <c r="AF24" s="103"/>
    </row>
    <row r="25" spans="1:32" ht="18" customHeight="1" x14ac:dyDescent="0.25">
      <c r="A25" s="53" t="s">
        <v>44</v>
      </c>
      <c r="B25" s="54"/>
      <c r="C25" s="61"/>
      <c r="D25" s="5"/>
      <c r="E25" s="122">
        <f t="shared" si="4"/>
        <v>0</v>
      </c>
      <c r="F25" s="12"/>
      <c r="G25" s="6"/>
      <c r="H25" s="60"/>
      <c r="I25" s="6"/>
      <c r="J25" s="6"/>
      <c r="K25" s="7"/>
      <c r="L25" s="134">
        <f t="shared" si="5"/>
        <v>0</v>
      </c>
      <c r="M25" s="149">
        <f t="shared" si="1"/>
        <v>0</v>
      </c>
      <c r="N25" s="58"/>
      <c r="O25" s="58"/>
      <c r="P25" s="58"/>
      <c r="Q25" s="58"/>
      <c r="R25" s="58"/>
      <c r="S25" s="58"/>
      <c r="T25" s="4"/>
      <c r="U25" s="4"/>
      <c r="V25" s="105" t="e">
        <f t="shared" si="0"/>
        <v>#DIV/0!</v>
      </c>
      <c r="W25" s="103"/>
      <c r="X25" s="106">
        <v>56065</v>
      </c>
      <c r="Y25" s="103"/>
      <c r="Z25" s="107">
        <f t="shared" si="2"/>
        <v>56065</v>
      </c>
      <c r="AA25" s="109">
        <f t="shared" si="3"/>
        <v>153.5835397260274</v>
      </c>
      <c r="AB25" s="108"/>
      <c r="AC25" s="108"/>
      <c r="AD25" s="103"/>
      <c r="AE25" s="103"/>
      <c r="AF25" s="103"/>
    </row>
    <row r="26" spans="1:32" ht="18" customHeight="1" x14ac:dyDescent="0.25">
      <c r="A26" s="53" t="s">
        <v>45</v>
      </c>
      <c r="B26" s="54"/>
      <c r="C26" s="61"/>
      <c r="D26" s="5"/>
      <c r="E26" s="122">
        <f t="shared" si="4"/>
        <v>0</v>
      </c>
      <c r="F26" s="12"/>
      <c r="G26" s="6"/>
      <c r="H26" s="60"/>
      <c r="I26" s="6"/>
      <c r="J26" s="6"/>
      <c r="K26" s="7"/>
      <c r="L26" s="134">
        <f t="shared" si="5"/>
        <v>0</v>
      </c>
      <c r="M26" s="149">
        <f t="shared" si="1"/>
        <v>0</v>
      </c>
      <c r="N26" s="58"/>
      <c r="O26" s="58"/>
      <c r="P26" s="58"/>
      <c r="Q26" s="58"/>
      <c r="R26" s="58"/>
      <c r="S26" s="58"/>
      <c r="T26" s="4"/>
      <c r="U26" s="4"/>
      <c r="V26" s="105" t="e">
        <f t="shared" si="0"/>
        <v>#DIV/0!</v>
      </c>
      <c r="W26" s="103"/>
      <c r="X26" s="106">
        <v>56065</v>
      </c>
      <c r="Y26" s="103"/>
      <c r="Z26" s="107">
        <f t="shared" si="2"/>
        <v>56065</v>
      </c>
      <c r="AA26" s="109">
        <f t="shared" si="3"/>
        <v>153.5835397260274</v>
      </c>
      <c r="AB26" s="108"/>
      <c r="AC26" s="108"/>
      <c r="AD26" s="103"/>
      <c r="AE26" s="103"/>
      <c r="AF26" s="103"/>
    </row>
    <row r="27" spans="1:32" ht="5.0999999999999996" customHeight="1" x14ac:dyDescent="0.25">
      <c r="A27" s="62"/>
      <c r="B27" s="63"/>
      <c r="C27" s="64"/>
      <c r="D27" s="65"/>
      <c r="E27" s="123"/>
      <c r="F27" s="66"/>
      <c r="G27" s="67"/>
      <c r="H27" s="67"/>
      <c r="I27" s="67"/>
      <c r="J27" s="67"/>
      <c r="K27" s="8"/>
      <c r="L27" s="135"/>
      <c r="M27" s="150"/>
      <c r="N27" s="9"/>
      <c r="O27" s="9"/>
      <c r="P27" s="9"/>
      <c r="Q27" s="9"/>
      <c r="R27" s="9"/>
      <c r="S27" s="9"/>
      <c r="T27" s="110"/>
      <c r="U27" s="110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</row>
    <row r="28" spans="1:32" x14ac:dyDescent="0.25">
      <c r="A28" s="68" t="s">
        <v>46</v>
      </c>
      <c r="B28" s="69"/>
      <c r="C28" s="70"/>
      <c r="D28" s="162">
        <f>SUM(D11:D27)</f>
        <v>0</v>
      </c>
      <c r="E28" s="124">
        <f>SUM(E11:E27)</f>
        <v>0</v>
      </c>
      <c r="F28" s="71"/>
      <c r="G28" s="163">
        <f>SUM(G11:G26)</f>
        <v>0</v>
      </c>
      <c r="H28" s="73"/>
      <c r="I28" s="163">
        <f>SUM(I11:I26)</f>
        <v>0</v>
      </c>
      <c r="J28" s="72"/>
      <c r="K28" s="162">
        <f>SUM(K11:K26)</f>
        <v>0</v>
      </c>
      <c r="L28" s="136">
        <f>SUM(L11:L27)</f>
        <v>0</v>
      </c>
      <c r="M28" s="151">
        <f>SUM(M11:M27)</f>
        <v>0</v>
      </c>
      <c r="N28" s="58"/>
      <c r="O28" s="58"/>
      <c r="P28" s="58"/>
      <c r="Q28" s="58"/>
      <c r="R28" s="58"/>
      <c r="S28" s="58"/>
      <c r="T28" s="4"/>
      <c r="U28" s="4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</row>
    <row r="29" spans="1:32" ht="5.0999999999999996" customHeight="1" thickBot="1" x14ac:dyDescent="0.3">
      <c r="A29" s="62"/>
      <c r="B29" s="74"/>
      <c r="C29" s="55"/>
      <c r="D29" s="75"/>
      <c r="E29" s="125"/>
      <c r="F29" s="77"/>
      <c r="G29" s="76"/>
      <c r="H29" s="78"/>
      <c r="I29" s="76"/>
      <c r="J29" s="76"/>
      <c r="K29" s="10"/>
      <c r="L29" s="137"/>
      <c r="M29" s="152"/>
      <c r="N29" s="9"/>
      <c r="O29" s="9"/>
      <c r="P29" s="9"/>
      <c r="Q29" s="9"/>
      <c r="R29" s="9"/>
      <c r="S29" s="9"/>
      <c r="T29" s="110"/>
      <c r="U29" s="110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</row>
    <row r="30" spans="1:32" x14ac:dyDescent="0.25">
      <c r="A30" s="79" t="s">
        <v>28</v>
      </c>
      <c r="B30" s="23" t="s">
        <v>4</v>
      </c>
      <c r="C30" s="80"/>
      <c r="D30" s="81" t="s">
        <v>5</v>
      </c>
      <c r="E30" s="126" t="s">
        <v>6</v>
      </c>
      <c r="F30" s="80"/>
      <c r="G30" s="81" t="s">
        <v>7</v>
      </c>
      <c r="H30" s="82"/>
      <c r="I30" s="81" t="s">
        <v>7</v>
      </c>
      <c r="J30" s="81"/>
      <c r="K30" s="83" t="s">
        <v>7</v>
      </c>
      <c r="L30" s="138" t="s">
        <v>8</v>
      </c>
      <c r="M30" s="153" t="s">
        <v>9</v>
      </c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</row>
    <row r="31" spans="1:32" x14ac:dyDescent="0.25">
      <c r="A31" s="22" t="s">
        <v>11</v>
      </c>
      <c r="B31" s="23" t="s">
        <v>13</v>
      </c>
      <c r="C31" s="46"/>
      <c r="D31" s="32" t="s">
        <v>14</v>
      </c>
      <c r="E31" s="127" t="s">
        <v>7</v>
      </c>
      <c r="F31" s="24"/>
      <c r="G31" s="32" t="s">
        <v>15</v>
      </c>
      <c r="H31" s="24"/>
      <c r="I31" s="32" t="s">
        <v>15</v>
      </c>
      <c r="J31" s="32"/>
      <c r="K31" s="31" t="s">
        <v>15</v>
      </c>
      <c r="L31" s="139" t="s">
        <v>16</v>
      </c>
      <c r="M31" s="154" t="s">
        <v>17</v>
      </c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</row>
    <row r="32" spans="1:32" x14ac:dyDescent="0.25">
      <c r="A32" s="35" t="s">
        <v>47</v>
      </c>
      <c r="B32" s="36" t="s">
        <v>21</v>
      </c>
      <c r="C32" s="84"/>
      <c r="D32" s="39" t="s">
        <v>22</v>
      </c>
      <c r="E32" s="128" t="s">
        <v>15</v>
      </c>
      <c r="F32" s="37"/>
      <c r="G32" s="39" t="s">
        <v>23</v>
      </c>
      <c r="H32" s="37"/>
      <c r="I32" s="39" t="s">
        <v>24</v>
      </c>
      <c r="J32" s="39"/>
      <c r="K32" s="41" t="s">
        <v>25</v>
      </c>
      <c r="L32" s="140" t="s">
        <v>83</v>
      </c>
      <c r="M32" s="155" t="s">
        <v>26</v>
      </c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</row>
    <row r="33" spans="1:32" x14ac:dyDescent="0.25">
      <c r="A33" s="44" t="s">
        <v>48</v>
      </c>
      <c r="B33" s="45"/>
      <c r="C33" s="46"/>
      <c r="D33" s="47"/>
      <c r="E33" s="129"/>
      <c r="F33" s="49"/>
      <c r="G33" s="48"/>
      <c r="H33" s="46"/>
      <c r="I33" s="48"/>
      <c r="J33" s="48"/>
      <c r="K33" s="47"/>
      <c r="L33" s="141"/>
      <c r="M33" s="156"/>
      <c r="T33" s="103"/>
      <c r="U33" s="103"/>
      <c r="V33" s="103"/>
      <c r="W33" s="103"/>
      <c r="X33" s="106"/>
      <c r="Y33" s="103"/>
      <c r="Z33" s="107"/>
      <c r="AA33" s="103"/>
      <c r="AB33" s="103"/>
      <c r="AC33" s="103"/>
      <c r="AD33" s="103"/>
      <c r="AE33" s="103"/>
      <c r="AF33" s="103"/>
    </row>
    <row r="34" spans="1:32" ht="18" customHeight="1" x14ac:dyDescent="0.25">
      <c r="A34" s="85" t="s">
        <v>49</v>
      </c>
      <c r="B34" s="54"/>
      <c r="C34" s="55"/>
      <c r="D34" s="2"/>
      <c r="E34" s="121">
        <f>+D34*AA34*$AA$5</f>
        <v>0</v>
      </c>
      <c r="F34" s="56"/>
      <c r="G34" s="3"/>
      <c r="H34" s="57"/>
      <c r="I34" s="3"/>
      <c r="J34" s="3"/>
      <c r="K34" s="2"/>
      <c r="L34" s="142">
        <f>+G34+I34+K34</f>
        <v>0</v>
      </c>
      <c r="M34" s="148">
        <f>+L34+D34</f>
        <v>0</v>
      </c>
      <c r="N34" s="11"/>
      <c r="O34" s="11"/>
      <c r="P34" s="11"/>
      <c r="Q34" s="11"/>
      <c r="R34" s="11"/>
      <c r="S34" s="11"/>
      <c r="T34" s="164"/>
      <c r="U34" s="164"/>
      <c r="V34" s="105" t="e">
        <f t="shared" ref="V34:V43" si="6">+(M34-D34)/D34</f>
        <v>#DIV/0!</v>
      </c>
      <c r="W34" s="4"/>
      <c r="X34" s="106">
        <v>56065</v>
      </c>
      <c r="Y34" s="103"/>
      <c r="Z34" s="107">
        <f>+X34-B34</f>
        <v>56065</v>
      </c>
      <c r="AA34" s="109">
        <f>+(Z34/365)-0.0151</f>
        <v>153.58763972602742</v>
      </c>
      <c r="AB34" s="165"/>
      <c r="AC34" s="108"/>
      <c r="AD34" s="103"/>
      <c r="AE34" s="103"/>
      <c r="AF34" s="103"/>
    </row>
    <row r="35" spans="1:32" ht="18" customHeight="1" x14ac:dyDescent="0.25">
      <c r="A35" s="85" t="s">
        <v>50</v>
      </c>
      <c r="B35" s="54"/>
      <c r="C35" s="55"/>
      <c r="D35" s="5"/>
      <c r="E35" s="122">
        <f>+D35*AA35*$AA$5</f>
        <v>0</v>
      </c>
      <c r="F35" s="59"/>
      <c r="G35" s="6"/>
      <c r="H35" s="60"/>
      <c r="I35" s="6"/>
      <c r="J35" s="6"/>
      <c r="K35" s="7"/>
      <c r="L35" s="134">
        <f t="shared" ref="L35:L44" si="7">+G35+I35+K35</f>
        <v>0</v>
      </c>
      <c r="M35" s="149">
        <f>+D35+L35</f>
        <v>0</v>
      </c>
      <c r="N35" s="9"/>
      <c r="O35" s="9"/>
      <c r="P35" s="9"/>
      <c r="Q35" s="9"/>
      <c r="R35" s="9"/>
      <c r="S35" s="9"/>
      <c r="T35" s="110"/>
      <c r="U35" s="110"/>
      <c r="V35" s="105" t="e">
        <f t="shared" si="6"/>
        <v>#DIV/0!</v>
      </c>
      <c r="W35" s="4"/>
      <c r="X35" s="106">
        <v>56065</v>
      </c>
      <c r="Y35" s="103"/>
      <c r="Z35" s="107">
        <f t="shared" ref="Z35:Z44" si="8">+X35-B35</f>
        <v>56065</v>
      </c>
      <c r="AA35" s="109">
        <f t="shared" ref="AA35:AA44" si="9">+(Z35/365)-0.0151</f>
        <v>153.58763972602742</v>
      </c>
      <c r="AB35" s="165"/>
      <c r="AC35" s="108"/>
      <c r="AD35" s="103"/>
      <c r="AE35" s="103"/>
      <c r="AF35" s="103"/>
    </row>
    <row r="36" spans="1:32" ht="18" customHeight="1" x14ac:dyDescent="0.25">
      <c r="A36" s="85" t="s">
        <v>51</v>
      </c>
      <c r="B36" s="54"/>
      <c r="C36" s="55"/>
      <c r="D36" s="5"/>
      <c r="E36" s="122">
        <f t="shared" ref="E36:E44" si="10">+D36*AA36*$AA$5</f>
        <v>0</v>
      </c>
      <c r="F36" s="59"/>
      <c r="G36" s="6"/>
      <c r="H36" s="60"/>
      <c r="I36" s="6"/>
      <c r="J36" s="6"/>
      <c r="K36" s="7"/>
      <c r="L36" s="134">
        <f t="shared" si="7"/>
        <v>0</v>
      </c>
      <c r="M36" s="149">
        <f t="shared" ref="M36:M44" si="11">+D36+L36</f>
        <v>0</v>
      </c>
      <c r="N36" s="9"/>
      <c r="O36" s="9"/>
      <c r="P36" s="9"/>
      <c r="Q36" s="9"/>
      <c r="R36" s="9"/>
      <c r="S36" s="9"/>
      <c r="T36" s="110"/>
      <c r="U36" s="110"/>
      <c r="V36" s="105" t="e">
        <f t="shared" si="6"/>
        <v>#DIV/0!</v>
      </c>
      <c r="W36" s="4"/>
      <c r="X36" s="106">
        <v>56065</v>
      </c>
      <c r="Y36" s="103"/>
      <c r="Z36" s="107">
        <f t="shared" si="8"/>
        <v>56065</v>
      </c>
      <c r="AA36" s="109">
        <f t="shared" si="9"/>
        <v>153.58763972602742</v>
      </c>
      <c r="AB36" s="165"/>
      <c r="AC36" s="108"/>
      <c r="AD36" s="103"/>
      <c r="AE36" s="103"/>
      <c r="AF36" s="103"/>
    </row>
    <row r="37" spans="1:32" ht="18" customHeight="1" x14ac:dyDescent="0.25">
      <c r="A37" s="85" t="s">
        <v>52</v>
      </c>
      <c r="B37" s="54"/>
      <c r="C37" s="55"/>
      <c r="D37" s="5"/>
      <c r="E37" s="122">
        <f t="shared" si="10"/>
        <v>0</v>
      </c>
      <c r="F37" s="12"/>
      <c r="G37" s="6"/>
      <c r="H37" s="60"/>
      <c r="I37" s="6"/>
      <c r="J37" s="6"/>
      <c r="K37" s="7"/>
      <c r="L37" s="134">
        <f t="shared" si="7"/>
        <v>0</v>
      </c>
      <c r="M37" s="149">
        <f t="shared" si="11"/>
        <v>0</v>
      </c>
      <c r="N37" s="58"/>
      <c r="O37" s="58"/>
      <c r="P37" s="58"/>
      <c r="Q37" s="58"/>
      <c r="R37" s="58"/>
      <c r="S37" s="58"/>
      <c r="T37" s="4"/>
      <c r="U37" s="4"/>
      <c r="V37" s="105" t="e">
        <f t="shared" si="6"/>
        <v>#DIV/0!</v>
      </c>
      <c r="W37" s="4"/>
      <c r="X37" s="106">
        <v>56065</v>
      </c>
      <c r="Y37" s="103"/>
      <c r="Z37" s="107">
        <f t="shared" si="8"/>
        <v>56065</v>
      </c>
      <c r="AA37" s="109">
        <f t="shared" si="9"/>
        <v>153.58763972602742</v>
      </c>
      <c r="AB37" s="165"/>
      <c r="AC37" s="108"/>
      <c r="AD37" s="103"/>
      <c r="AE37" s="103"/>
      <c r="AF37" s="103"/>
    </row>
    <row r="38" spans="1:32" ht="18" customHeight="1" x14ac:dyDescent="0.25">
      <c r="A38" s="85" t="s">
        <v>53</v>
      </c>
      <c r="B38" s="54"/>
      <c r="C38" s="55"/>
      <c r="D38" s="5"/>
      <c r="E38" s="122">
        <f t="shared" si="10"/>
        <v>0</v>
      </c>
      <c r="F38" s="12"/>
      <c r="G38" s="6"/>
      <c r="H38" s="60"/>
      <c r="I38" s="6"/>
      <c r="J38" s="6"/>
      <c r="K38" s="7"/>
      <c r="L38" s="134">
        <f t="shared" si="7"/>
        <v>0</v>
      </c>
      <c r="M38" s="149">
        <f t="shared" si="11"/>
        <v>0</v>
      </c>
      <c r="N38" s="9"/>
      <c r="O38" s="9"/>
      <c r="P38" s="9"/>
      <c r="Q38" s="9"/>
      <c r="R38" s="9"/>
      <c r="S38" s="9"/>
      <c r="T38" s="110"/>
      <c r="U38" s="110"/>
      <c r="V38" s="105" t="e">
        <f t="shared" si="6"/>
        <v>#DIV/0!</v>
      </c>
      <c r="W38" s="4"/>
      <c r="X38" s="106">
        <v>56065</v>
      </c>
      <c r="Y38" s="103"/>
      <c r="Z38" s="107">
        <f t="shared" si="8"/>
        <v>56065</v>
      </c>
      <c r="AA38" s="109">
        <f t="shared" si="9"/>
        <v>153.58763972602742</v>
      </c>
      <c r="AB38" s="165"/>
      <c r="AC38" s="108"/>
      <c r="AD38" s="103"/>
      <c r="AE38" s="103"/>
      <c r="AF38" s="103"/>
    </row>
    <row r="39" spans="1:32" ht="18" customHeight="1" x14ac:dyDescent="0.25">
      <c r="A39" s="85" t="s">
        <v>54</v>
      </c>
      <c r="B39" s="54"/>
      <c r="C39" s="55"/>
      <c r="D39" s="5"/>
      <c r="E39" s="122">
        <f t="shared" si="10"/>
        <v>0</v>
      </c>
      <c r="F39" s="12"/>
      <c r="G39" s="6"/>
      <c r="H39" s="60"/>
      <c r="I39" s="6"/>
      <c r="J39" s="6"/>
      <c r="K39" s="7"/>
      <c r="L39" s="134">
        <f t="shared" si="7"/>
        <v>0</v>
      </c>
      <c r="M39" s="149">
        <f t="shared" si="11"/>
        <v>0</v>
      </c>
      <c r="N39" s="9"/>
      <c r="O39" s="9"/>
      <c r="P39" s="9"/>
      <c r="Q39" s="9"/>
      <c r="R39" s="9"/>
      <c r="S39" s="9"/>
      <c r="T39" s="110"/>
      <c r="U39" s="110"/>
      <c r="V39" s="105" t="e">
        <f t="shared" si="6"/>
        <v>#DIV/0!</v>
      </c>
      <c r="W39" s="4"/>
      <c r="X39" s="106">
        <v>56065</v>
      </c>
      <c r="Y39" s="103"/>
      <c r="Z39" s="107">
        <f t="shared" si="8"/>
        <v>56065</v>
      </c>
      <c r="AA39" s="109">
        <f t="shared" si="9"/>
        <v>153.58763972602742</v>
      </c>
      <c r="AB39" s="165"/>
      <c r="AC39" s="108"/>
      <c r="AD39" s="103"/>
      <c r="AE39" s="103"/>
      <c r="AF39" s="103"/>
    </row>
    <row r="40" spans="1:32" ht="18" customHeight="1" x14ac:dyDescent="0.25">
      <c r="A40" s="85" t="s">
        <v>55</v>
      </c>
      <c r="B40" s="54"/>
      <c r="C40" s="55"/>
      <c r="D40" s="5"/>
      <c r="E40" s="122">
        <f t="shared" si="10"/>
        <v>0</v>
      </c>
      <c r="F40" s="12"/>
      <c r="G40" s="6"/>
      <c r="H40" s="60"/>
      <c r="I40" s="6"/>
      <c r="J40" s="6"/>
      <c r="K40" s="7"/>
      <c r="L40" s="134">
        <f t="shared" si="7"/>
        <v>0</v>
      </c>
      <c r="M40" s="149">
        <f t="shared" si="11"/>
        <v>0</v>
      </c>
      <c r="N40" s="9"/>
      <c r="O40" s="9"/>
      <c r="P40" s="9"/>
      <c r="Q40" s="9"/>
      <c r="R40" s="9"/>
      <c r="S40" s="9"/>
      <c r="T40" s="110"/>
      <c r="U40" s="110"/>
      <c r="V40" s="105" t="e">
        <f t="shared" si="6"/>
        <v>#DIV/0!</v>
      </c>
      <c r="W40" s="4"/>
      <c r="X40" s="106">
        <v>56065</v>
      </c>
      <c r="Y40" s="103"/>
      <c r="Z40" s="107">
        <f t="shared" si="8"/>
        <v>56065</v>
      </c>
      <c r="AA40" s="109">
        <f t="shared" si="9"/>
        <v>153.58763972602742</v>
      </c>
      <c r="AB40" s="165"/>
      <c r="AC40" s="108"/>
      <c r="AD40" s="103"/>
      <c r="AE40" s="103"/>
      <c r="AF40" s="103"/>
    </row>
    <row r="41" spans="1:32" ht="18" customHeight="1" x14ac:dyDescent="0.25">
      <c r="A41" s="85" t="s">
        <v>56</v>
      </c>
      <c r="B41" s="54"/>
      <c r="C41" s="86"/>
      <c r="D41" s="5"/>
      <c r="E41" s="122">
        <f t="shared" si="10"/>
        <v>0</v>
      </c>
      <c r="F41" s="12"/>
      <c r="G41" s="6"/>
      <c r="H41" s="60"/>
      <c r="I41" s="6"/>
      <c r="J41" s="6"/>
      <c r="K41" s="7"/>
      <c r="L41" s="134">
        <f t="shared" si="7"/>
        <v>0</v>
      </c>
      <c r="M41" s="149">
        <f t="shared" si="11"/>
        <v>0</v>
      </c>
      <c r="N41" s="58"/>
      <c r="O41" s="58"/>
      <c r="P41" s="58"/>
      <c r="Q41" s="58"/>
      <c r="R41" s="58"/>
      <c r="S41" s="58"/>
      <c r="T41" s="4"/>
      <c r="U41" s="4"/>
      <c r="V41" s="105" t="e">
        <f t="shared" si="6"/>
        <v>#DIV/0!</v>
      </c>
      <c r="W41" s="4"/>
      <c r="X41" s="106">
        <v>56065</v>
      </c>
      <c r="Y41" s="103"/>
      <c r="Z41" s="107">
        <f t="shared" si="8"/>
        <v>56065</v>
      </c>
      <c r="AA41" s="109">
        <f t="shared" si="9"/>
        <v>153.58763972602742</v>
      </c>
      <c r="AB41" s="165"/>
      <c r="AC41" s="108"/>
      <c r="AD41" s="103"/>
      <c r="AE41" s="103"/>
      <c r="AF41" s="103"/>
    </row>
    <row r="42" spans="1:32" ht="18" customHeight="1" x14ac:dyDescent="0.25">
      <c r="A42" s="85" t="s">
        <v>57</v>
      </c>
      <c r="B42" s="54"/>
      <c r="C42" s="61"/>
      <c r="D42" s="5"/>
      <c r="E42" s="122">
        <f t="shared" si="10"/>
        <v>0</v>
      </c>
      <c r="F42" s="12"/>
      <c r="G42" s="6"/>
      <c r="H42" s="60"/>
      <c r="I42" s="6"/>
      <c r="J42" s="6"/>
      <c r="K42" s="7"/>
      <c r="L42" s="134">
        <f t="shared" si="7"/>
        <v>0</v>
      </c>
      <c r="M42" s="149">
        <f t="shared" si="11"/>
        <v>0</v>
      </c>
      <c r="N42" s="58"/>
      <c r="O42" s="58"/>
      <c r="P42" s="58"/>
      <c r="Q42" s="58"/>
      <c r="R42" s="58"/>
      <c r="S42" s="58"/>
      <c r="T42" s="4"/>
      <c r="U42" s="4"/>
      <c r="V42" s="105" t="e">
        <f t="shared" si="6"/>
        <v>#DIV/0!</v>
      </c>
      <c r="W42" s="4"/>
      <c r="X42" s="106">
        <v>56065</v>
      </c>
      <c r="Y42" s="103"/>
      <c r="Z42" s="107">
        <f t="shared" si="8"/>
        <v>56065</v>
      </c>
      <c r="AA42" s="109">
        <f t="shared" si="9"/>
        <v>153.58763972602742</v>
      </c>
      <c r="AB42" s="165"/>
      <c r="AC42" s="108"/>
      <c r="AD42" s="103"/>
      <c r="AE42" s="103"/>
      <c r="AF42" s="103"/>
    </row>
    <row r="43" spans="1:32" ht="18" customHeight="1" x14ac:dyDescent="0.25">
      <c r="A43" s="85" t="s">
        <v>58</v>
      </c>
      <c r="B43" s="54"/>
      <c r="C43" s="61"/>
      <c r="D43" s="5"/>
      <c r="E43" s="122">
        <f t="shared" si="10"/>
        <v>0</v>
      </c>
      <c r="F43" s="12"/>
      <c r="G43" s="6"/>
      <c r="H43" s="60"/>
      <c r="I43" s="6"/>
      <c r="J43" s="6"/>
      <c r="K43" s="7"/>
      <c r="L43" s="134">
        <f t="shared" si="7"/>
        <v>0</v>
      </c>
      <c r="M43" s="149">
        <f t="shared" si="11"/>
        <v>0</v>
      </c>
      <c r="N43" s="58"/>
      <c r="O43" s="58"/>
      <c r="P43" s="58"/>
      <c r="Q43" s="58"/>
      <c r="R43" s="58"/>
      <c r="S43" s="58"/>
      <c r="T43" s="4"/>
      <c r="U43" s="4"/>
      <c r="V43" s="105" t="e">
        <f t="shared" si="6"/>
        <v>#DIV/0!</v>
      </c>
      <c r="W43" s="4"/>
      <c r="X43" s="106">
        <v>56065</v>
      </c>
      <c r="Y43" s="103"/>
      <c r="Z43" s="107">
        <f t="shared" si="8"/>
        <v>56065</v>
      </c>
      <c r="AA43" s="109">
        <f t="shared" si="9"/>
        <v>153.58763972602742</v>
      </c>
      <c r="AB43" s="165"/>
      <c r="AC43" s="108"/>
      <c r="AD43" s="103"/>
      <c r="AE43" s="103"/>
      <c r="AF43" s="103"/>
    </row>
    <row r="44" spans="1:32" ht="18" customHeight="1" x14ac:dyDescent="0.25">
      <c r="A44" s="85" t="s">
        <v>59</v>
      </c>
      <c r="B44" s="54"/>
      <c r="C44" s="55"/>
      <c r="D44" s="5"/>
      <c r="E44" s="122">
        <f t="shared" si="10"/>
        <v>0</v>
      </c>
      <c r="F44" s="12"/>
      <c r="G44" s="6"/>
      <c r="H44" s="60"/>
      <c r="I44" s="6"/>
      <c r="J44" s="6"/>
      <c r="K44" s="7"/>
      <c r="L44" s="134">
        <f t="shared" si="7"/>
        <v>0</v>
      </c>
      <c r="M44" s="149">
        <f t="shared" si="11"/>
        <v>0</v>
      </c>
      <c r="N44" s="9"/>
      <c r="O44" s="9"/>
      <c r="P44" s="9"/>
      <c r="Q44" s="9"/>
      <c r="R44" s="9"/>
      <c r="S44" s="9"/>
      <c r="T44" s="110"/>
      <c r="U44" s="110"/>
      <c r="V44" s="105" t="e">
        <f>+(M44-D44)/D44</f>
        <v>#DIV/0!</v>
      </c>
      <c r="W44" s="4"/>
      <c r="X44" s="106">
        <v>56065</v>
      </c>
      <c r="Y44" s="103"/>
      <c r="Z44" s="107">
        <f t="shared" si="8"/>
        <v>56065</v>
      </c>
      <c r="AA44" s="109">
        <f t="shared" si="9"/>
        <v>153.58763972602742</v>
      </c>
      <c r="AB44" s="165"/>
      <c r="AC44" s="108"/>
      <c r="AD44" s="103"/>
      <c r="AE44" s="103"/>
      <c r="AF44" s="103"/>
    </row>
    <row r="45" spans="1:32" ht="5.0999999999999996" customHeight="1" x14ac:dyDescent="0.25">
      <c r="A45" s="62"/>
      <c r="B45" s="74"/>
      <c r="C45" s="64"/>
      <c r="D45" s="65"/>
      <c r="E45" s="123"/>
      <c r="F45" s="66"/>
      <c r="G45" s="67"/>
      <c r="H45" s="67"/>
      <c r="I45" s="67"/>
      <c r="J45" s="67"/>
      <c r="K45" s="87"/>
      <c r="L45" s="143"/>
      <c r="M45" s="157"/>
      <c r="N45" s="11"/>
      <c r="O45" s="11"/>
      <c r="P45" s="11"/>
      <c r="Q45" s="11"/>
      <c r="R45" s="11"/>
      <c r="S45" s="11"/>
      <c r="T45" s="164"/>
      <c r="U45" s="164"/>
      <c r="V45" s="110"/>
      <c r="W45" s="110"/>
      <c r="X45" s="103"/>
      <c r="Y45" s="103"/>
      <c r="Z45" s="103"/>
      <c r="AA45" s="103"/>
      <c r="AB45" s="103"/>
      <c r="AC45" s="103"/>
      <c r="AD45" s="103"/>
      <c r="AE45" s="103"/>
      <c r="AF45" s="103"/>
    </row>
    <row r="46" spans="1:32" x14ac:dyDescent="0.25">
      <c r="A46" s="68" t="s">
        <v>46</v>
      </c>
      <c r="B46" s="69"/>
      <c r="C46" s="70"/>
      <c r="D46" s="162">
        <f>SUM(D34:D45)</f>
        <v>0</v>
      </c>
      <c r="E46" s="124">
        <f>SUM(E34:E45)</f>
        <v>0</v>
      </c>
      <c r="F46" s="71"/>
      <c r="G46" s="163">
        <f>SUM(G34:G45)</f>
        <v>0</v>
      </c>
      <c r="H46" s="73"/>
      <c r="I46" s="163">
        <f>SUM(I34:I45)</f>
        <v>0</v>
      </c>
      <c r="J46" s="72"/>
      <c r="K46" s="162">
        <f>SUM(K34:K45)</f>
        <v>0</v>
      </c>
      <c r="L46" s="144">
        <f>SUM(L34:L45)</f>
        <v>0</v>
      </c>
      <c r="M46" s="158">
        <f>SUM(M34:M45)</f>
        <v>0</v>
      </c>
      <c r="N46" s="9"/>
      <c r="O46" s="9"/>
      <c r="P46" s="9"/>
      <c r="Q46" s="9"/>
      <c r="R46" s="9"/>
      <c r="S46" s="9"/>
      <c r="T46" s="110"/>
      <c r="U46" s="110"/>
      <c r="V46" s="13"/>
      <c r="W46" s="4"/>
      <c r="X46" s="103"/>
      <c r="Y46" s="103"/>
      <c r="Z46" s="103"/>
      <c r="AA46" s="103"/>
      <c r="AB46" s="103"/>
      <c r="AC46" s="103"/>
      <c r="AD46" s="103"/>
      <c r="AE46" s="103"/>
      <c r="AF46" s="103"/>
    </row>
    <row r="47" spans="1:32" ht="5.0999999999999996" customHeight="1" x14ac:dyDescent="0.25">
      <c r="A47" s="88"/>
      <c r="B47" s="89"/>
      <c r="C47" s="15"/>
      <c r="D47" s="90"/>
      <c r="E47" s="130"/>
      <c r="F47" s="91"/>
      <c r="G47" s="15"/>
      <c r="H47" s="92"/>
      <c r="I47" s="15"/>
      <c r="J47" s="15"/>
      <c r="K47" s="90"/>
      <c r="L47" s="145"/>
      <c r="M47" s="159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</row>
    <row r="48" spans="1:32" x14ac:dyDescent="0.25">
      <c r="A48" s="93"/>
      <c r="B48" s="94"/>
      <c r="C48" s="95"/>
      <c r="D48" s="96"/>
      <c r="E48" s="131" t="s">
        <v>60</v>
      </c>
      <c r="F48" s="97"/>
      <c r="G48" s="95"/>
      <c r="H48" s="98"/>
      <c r="I48" s="95"/>
      <c r="J48" s="95"/>
      <c r="K48" s="96"/>
      <c r="L48" s="146"/>
      <c r="M48" s="160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</row>
    <row r="49" spans="1:32" x14ac:dyDescent="0.25">
      <c r="A49" s="99" t="s">
        <v>61</v>
      </c>
      <c r="B49" s="100"/>
      <c r="C49" s="112"/>
      <c r="D49" s="147">
        <f>D46+D28</f>
        <v>0</v>
      </c>
      <c r="E49" s="132">
        <f>+E46+E28</f>
        <v>0</v>
      </c>
      <c r="F49" s="114"/>
      <c r="G49" s="132">
        <f>G46+G28</f>
        <v>0</v>
      </c>
      <c r="H49" s="115"/>
      <c r="I49" s="132">
        <f>I46+I28</f>
        <v>0</v>
      </c>
      <c r="J49" s="113"/>
      <c r="K49" s="147">
        <f>K46+K28</f>
        <v>0</v>
      </c>
      <c r="L49" s="147">
        <f>L46+L28</f>
        <v>0</v>
      </c>
      <c r="M49" s="161">
        <f>M46+M28</f>
        <v>0</v>
      </c>
      <c r="N49" s="9"/>
      <c r="O49" s="9"/>
      <c r="P49" s="9"/>
      <c r="Q49" s="9"/>
      <c r="R49" s="9"/>
      <c r="S49" s="9"/>
      <c r="T49" s="110"/>
      <c r="U49" s="110"/>
      <c r="V49" s="13"/>
      <c r="W49" s="4"/>
      <c r="X49" s="166">
        <f>+G49+I49+K49</f>
        <v>0</v>
      </c>
      <c r="Y49" s="103"/>
      <c r="Z49" s="103"/>
      <c r="AA49" s="103"/>
      <c r="AB49" s="103"/>
      <c r="AC49" s="103"/>
      <c r="AD49" s="103"/>
      <c r="AE49" s="103"/>
      <c r="AF49" s="103"/>
    </row>
    <row r="50" spans="1:32" ht="5.0999999999999996" customHeight="1" x14ac:dyDescent="0.25">
      <c r="A50" s="16"/>
    </row>
    <row r="51" spans="1:32" ht="31.5" customHeight="1" x14ac:dyDescent="0.25">
      <c r="A51" s="173" t="s">
        <v>76</v>
      </c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</row>
    <row r="52" spans="1:32" x14ac:dyDescent="0.25">
      <c r="A52" s="16" t="s">
        <v>62</v>
      </c>
      <c r="K52" s="101"/>
      <c r="L52" s="101"/>
      <c r="M52" s="58"/>
    </row>
    <row r="53" spans="1:32" x14ac:dyDescent="0.25">
      <c r="A53" s="16" t="s">
        <v>63</v>
      </c>
    </row>
    <row r="54" spans="1:32" x14ac:dyDescent="0.25">
      <c r="A54" s="16" t="s">
        <v>64</v>
      </c>
      <c r="K54" s="101"/>
      <c r="L54" s="101"/>
      <c r="M54" s="58"/>
    </row>
    <row r="55" spans="1:32" ht="9.9499999999999993" customHeight="1" x14ac:dyDescent="0.25">
      <c r="A55" s="16"/>
      <c r="K55" s="15"/>
      <c r="L55" s="15"/>
      <c r="M55" s="15"/>
    </row>
    <row r="56" spans="1:32" x14ac:dyDescent="0.25">
      <c r="A56" s="16"/>
      <c r="K56" s="16" t="s">
        <v>78</v>
      </c>
    </row>
  </sheetData>
  <sheetProtection sheet="1" objects="1" scenarios="1" selectLockedCells="1"/>
  <mergeCells count="3">
    <mergeCell ref="A2:M2"/>
    <mergeCell ref="A3:M3"/>
    <mergeCell ref="A51:M51"/>
  </mergeCells>
  <printOptions horizontalCentered="1"/>
  <pageMargins left="0.45" right="0.45" top="0.25" bottom="0.25" header="0.3" footer="0.3"/>
  <pageSetup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3"/>
  <sheetViews>
    <sheetView workbookViewId="0">
      <selection activeCell="C18" sqref="C18"/>
    </sheetView>
  </sheetViews>
  <sheetFormatPr defaultRowHeight="15" x14ac:dyDescent="0.25"/>
  <cols>
    <col min="1" max="1" width="3.5703125" customWidth="1"/>
    <col min="2" max="2" width="1.7109375" customWidth="1"/>
    <col min="13" max="13" width="7.7109375" customWidth="1"/>
    <col min="14" max="14" width="1.42578125" customWidth="1"/>
  </cols>
  <sheetData>
    <row r="1" spans="1:3" x14ac:dyDescent="0.25">
      <c r="A1" s="14" t="s">
        <v>65</v>
      </c>
    </row>
    <row r="3" spans="1:3" x14ac:dyDescent="0.25">
      <c r="C3" t="s">
        <v>66</v>
      </c>
    </row>
    <row r="5" spans="1:3" x14ac:dyDescent="0.25">
      <c r="C5" t="s">
        <v>81</v>
      </c>
    </row>
    <row r="7" spans="1:3" x14ac:dyDescent="0.25">
      <c r="A7">
        <v>1</v>
      </c>
      <c r="C7" t="s">
        <v>79</v>
      </c>
    </row>
    <row r="9" spans="1:3" x14ac:dyDescent="0.25">
      <c r="A9">
        <v>2</v>
      </c>
      <c r="C9" t="s">
        <v>67</v>
      </c>
    </row>
    <row r="11" spans="1:3" x14ac:dyDescent="0.25">
      <c r="A11">
        <v>3</v>
      </c>
      <c r="C11" t="s">
        <v>68</v>
      </c>
    </row>
    <row r="13" spans="1:3" x14ac:dyDescent="0.25">
      <c r="A13">
        <v>4</v>
      </c>
      <c r="C13" t="s">
        <v>69</v>
      </c>
    </row>
    <row r="15" spans="1:3" x14ac:dyDescent="0.25">
      <c r="A15">
        <v>5</v>
      </c>
      <c r="C15" t="s">
        <v>70</v>
      </c>
    </row>
    <row r="17" spans="1:3" x14ac:dyDescent="0.25">
      <c r="A17">
        <v>6</v>
      </c>
      <c r="C17" t="s">
        <v>82</v>
      </c>
    </row>
    <row r="19" spans="1:3" x14ac:dyDescent="0.25">
      <c r="C19" t="s">
        <v>71</v>
      </c>
    </row>
    <row r="20" spans="1:3" x14ac:dyDescent="0.25">
      <c r="C20" t="s">
        <v>72</v>
      </c>
    </row>
    <row r="21" spans="1:3" x14ac:dyDescent="0.25">
      <c r="C21" t="s">
        <v>73</v>
      </c>
    </row>
    <row r="22" spans="1:3" x14ac:dyDescent="0.25">
      <c r="C22" t="s">
        <v>74</v>
      </c>
    </row>
    <row r="23" spans="1:3" x14ac:dyDescent="0.25">
      <c r="C23" t="s">
        <v>75</v>
      </c>
    </row>
  </sheetData>
  <printOptions horizontalCentered="1"/>
  <pageMargins left="0.45" right="0.45" top="0.75" bottom="0.75" header="0.3" footer="0.3"/>
  <pageSetup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Plan</vt:lpstr>
      <vt:lpstr>Directions</vt:lpstr>
      <vt:lpstr>Directions!Print_Area</vt:lpstr>
      <vt:lpstr>Plan!Print_Area</vt:lpstr>
    </vt:vector>
  </TitlesOfParts>
  <Company>NYS Thruway Authority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Steele, Dorraine M</dc:creator>
  <cp:lastModifiedBy>Steele, Dorraine M</cp:lastModifiedBy>
  <cp:lastPrinted>2019-04-22T18:24:43Z</cp:lastPrinted>
  <dcterms:created xsi:type="dcterms:W3CDTF">2018-09-20T19:33:12Z</dcterms:created>
  <dcterms:modified xsi:type="dcterms:W3CDTF">2019-04-22T18:25:26Z</dcterms:modified>
</cp:coreProperties>
</file>